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\\azrfilsrv01\部門\第５教育部\第５教育部：全国各校共通\ＦＰ講座２\ＦＰ教材データ　【加藤】\2級\01基礎講義\テキスト\fp2.22\22提案書\22ひな型\"/>
    </mc:Choice>
  </mc:AlternateContent>
  <bookViews>
    <workbookView xWindow="-105" yWindow="-105" windowWidth="19395" windowHeight="11595"/>
  </bookViews>
  <sheets>
    <sheet name="初めにお読みください" sheetId="4" r:id="rId1"/>
    <sheet name="対策前CF" sheetId="5" r:id="rId2"/>
    <sheet name="対策後CF" sheetId="6" r:id="rId3"/>
  </sheets>
  <externalReferences>
    <externalReference r:id="rId4"/>
    <externalReference r:id="rId5"/>
  </externalReferences>
  <definedNames>
    <definedName name="_xlnm.Print_Area" localSheetId="2">対策後CF!$A$1:$AJ$51</definedName>
    <definedName name="_xlnm.Print_Area" localSheetId="1">対策前CF!$A$1:$AJ$51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21" i="6" l="1"/>
  <c r="S21" i="6"/>
  <c r="T21" i="6"/>
  <c r="U21" i="6"/>
  <c r="V21" i="6"/>
  <c r="W21" i="6"/>
  <c r="X21" i="6"/>
  <c r="Y21" i="6"/>
  <c r="Z21" i="6"/>
  <c r="AA21" i="6"/>
  <c r="AB21" i="6"/>
  <c r="AC21" i="6"/>
  <c r="AD21" i="6"/>
  <c r="AE21" i="6"/>
  <c r="AF21" i="6"/>
  <c r="AG21" i="6"/>
  <c r="AH21" i="6"/>
  <c r="AI21" i="6"/>
  <c r="Q21" i="6"/>
  <c r="Q19" i="6"/>
  <c r="R19" i="6"/>
  <c r="S19" i="6"/>
  <c r="T19" i="6"/>
  <c r="U19" i="6"/>
  <c r="V19" i="6"/>
  <c r="W19" i="6"/>
  <c r="X19" i="6"/>
  <c r="Y19" i="6"/>
  <c r="Z19" i="6"/>
  <c r="AA19" i="6"/>
  <c r="AB19" i="6"/>
  <c r="AC19" i="6"/>
  <c r="AD19" i="6"/>
  <c r="AE19" i="6"/>
  <c r="AF19" i="6"/>
  <c r="AG19" i="6"/>
  <c r="AH19" i="6"/>
  <c r="AI19" i="6"/>
  <c r="P19" i="6"/>
  <c r="Q18" i="6"/>
  <c r="R18" i="6"/>
  <c r="S18" i="6"/>
  <c r="T18" i="6"/>
  <c r="U18" i="6"/>
  <c r="V18" i="6"/>
  <c r="W18" i="6"/>
  <c r="X18" i="6"/>
  <c r="Y18" i="6"/>
  <c r="Z18" i="6"/>
  <c r="AA18" i="6"/>
  <c r="AB18" i="6"/>
  <c r="AC18" i="6"/>
  <c r="AD18" i="6"/>
  <c r="AE18" i="6"/>
  <c r="AF18" i="6"/>
  <c r="AG18" i="6"/>
  <c r="AH18" i="6"/>
  <c r="AI18" i="6"/>
  <c r="P18" i="6"/>
  <c r="C19" i="6"/>
  <c r="C20" i="6"/>
  <c r="C21" i="6"/>
  <c r="C22" i="6"/>
  <c r="C18" i="6"/>
  <c r="F4" i="5"/>
  <c r="G4" i="5" s="1"/>
  <c r="H4" i="5" s="1"/>
  <c r="I4" i="5" s="1"/>
  <c r="J4" i="5" s="1"/>
  <c r="K4" i="5" s="1"/>
  <c r="L4" i="5" s="1"/>
  <c r="M4" i="5" s="1"/>
  <c r="N4" i="5" s="1"/>
  <c r="O4" i="5" s="1"/>
  <c r="P4" i="5" s="1"/>
  <c r="Q4" i="5" s="1"/>
  <c r="R4" i="5" s="1"/>
  <c r="S4" i="5" s="1"/>
  <c r="T4" i="5" s="1"/>
  <c r="U4" i="5" s="1"/>
  <c r="V4" i="5" s="1"/>
  <c r="W4" i="5" s="1"/>
  <c r="X4" i="5" s="1"/>
  <c r="Y4" i="5" s="1"/>
  <c r="Z4" i="5" s="1"/>
  <c r="AA4" i="5" s="1"/>
  <c r="AB4" i="5" s="1"/>
  <c r="AC4" i="5" s="1"/>
  <c r="AD4" i="5" s="1"/>
  <c r="AE4" i="5" s="1"/>
  <c r="AF4" i="5" s="1"/>
  <c r="AG4" i="5" s="1"/>
  <c r="AH4" i="5" s="1"/>
  <c r="E4" i="6" l="1"/>
  <c r="E36" i="6" l="1"/>
  <c r="E35" i="6"/>
  <c r="E34" i="6"/>
  <c r="E33" i="6"/>
  <c r="E32" i="6"/>
  <c r="E31" i="6"/>
  <c r="E30" i="6"/>
  <c r="E29" i="6"/>
  <c r="E28" i="6"/>
  <c r="E27" i="6"/>
  <c r="E26" i="6"/>
  <c r="K24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AI22" i="6"/>
  <c r="AH22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0" i="6"/>
  <c r="J17" i="6"/>
  <c r="I17" i="6"/>
  <c r="H17" i="6"/>
  <c r="G17" i="6"/>
  <c r="F17" i="6"/>
  <c r="E17" i="6"/>
  <c r="AI5" i="6"/>
  <c r="AH5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F35" i="5"/>
  <c r="G35" i="5" s="1"/>
  <c r="H35" i="5" s="1"/>
  <c r="I35" i="5" s="1"/>
  <c r="J35" i="5" s="1"/>
  <c r="K35" i="5" s="1"/>
  <c r="L35" i="5" s="1"/>
  <c r="M35" i="5" s="1"/>
  <c r="N35" i="5" s="1"/>
  <c r="O35" i="5" s="1"/>
  <c r="P35" i="5" s="1"/>
  <c r="Q35" i="5" s="1"/>
  <c r="R35" i="5" s="1"/>
  <c r="S35" i="5" s="1"/>
  <c r="T35" i="5" s="1"/>
  <c r="U35" i="5" s="1"/>
  <c r="V35" i="5" s="1"/>
  <c r="W35" i="5" s="1"/>
  <c r="X35" i="5" s="1"/>
  <c r="Y35" i="5" s="1"/>
  <c r="Z35" i="5" s="1"/>
  <c r="AA35" i="5" s="1"/>
  <c r="F34" i="5"/>
  <c r="G34" i="5" s="1"/>
  <c r="H34" i="5" s="1"/>
  <c r="I34" i="5" s="1"/>
  <c r="J34" i="5" s="1"/>
  <c r="K34" i="5" s="1"/>
  <c r="L34" i="5" s="1"/>
  <c r="M34" i="5" s="1"/>
  <c r="N34" i="5" s="1"/>
  <c r="O34" i="5" s="1"/>
  <c r="P34" i="5" s="1"/>
  <c r="Q34" i="5" s="1"/>
  <c r="R34" i="5" s="1"/>
  <c r="S34" i="5" s="1"/>
  <c r="T34" i="5" s="1"/>
  <c r="U34" i="5" s="1"/>
  <c r="V34" i="5" s="1"/>
  <c r="W34" i="5" s="1"/>
  <c r="X34" i="5" s="1"/>
  <c r="Y34" i="5" s="1"/>
  <c r="Z34" i="5" s="1"/>
  <c r="AA34" i="5" s="1"/>
  <c r="AB34" i="5" s="1"/>
  <c r="AC34" i="5" s="1"/>
  <c r="AD34" i="5" s="1"/>
  <c r="AE34" i="5" s="1"/>
  <c r="AF34" i="5" s="1"/>
  <c r="AG34" i="5" s="1"/>
  <c r="AH34" i="5" s="1"/>
  <c r="AI34" i="5" s="1"/>
  <c r="F33" i="5"/>
  <c r="G33" i="5" s="1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Y33" i="5" s="1"/>
  <c r="Z33" i="5" s="1"/>
  <c r="AA33" i="5" s="1"/>
  <c r="AB33" i="5" s="1"/>
  <c r="AC33" i="5" s="1"/>
  <c r="AD33" i="5" s="1"/>
  <c r="AE33" i="5" s="1"/>
  <c r="AF33" i="5" s="1"/>
  <c r="AG33" i="5" s="1"/>
  <c r="AH33" i="5" s="1"/>
  <c r="AI33" i="5" s="1"/>
  <c r="F32" i="5"/>
  <c r="G32" i="5" s="1"/>
  <c r="H32" i="5" s="1"/>
  <c r="I32" i="5" s="1"/>
  <c r="J32" i="5" s="1"/>
  <c r="K32" i="5" s="1"/>
  <c r="L32" i="5" s="1"/>
  <c r="M32" i="5" s="1"/>
  <c r="N32" i="5" s="1"/>
  <c r="O32" i="5" s="1"/>
  <c r="P32" i="5" s="1"/>
  <c r="F31" i="5"/>
  <c r="G31" i="5" s="1"/>
  <c r="H31" i="5" s="1"/>
  <c r="I31" i="5" s="1"/>
  <c r="J31" i="5" s="1"/>
  <c r="F30" i="5"/>
  <c r="G30" i="5" s="1"/>
  <c r="H30" i="5" s="1"/>
  <c r="I30" i="5" s="1"/>
  <c r="J30" i="5" s="1"/>
  <c r="H29" i="5"/>
  <c r="I29" i="5" s="1"/>
  <c r="F27" i="5"/>
  <c r="G27" i="5" s="1"/>
  <c r="H27" i="5" s="1"/>
  <c r="I27" i="5" s="1"/>
  <c r="J27" i="5" s="1"/>
  <c r="K27" i="5" s="1"/>
  <c r="L27" i="5" s="1"/>
  <c r="M27" i="5" s="1"/>
  <c r="N27" i="5" s="1"/>
  <c r="O27" i="5" s="1"/>
  <c r="L23" i="5"/>
  <c r="M23" i="5" s="1"/>
  <c r="N23" i="5" s="1"/>
  <c r="O23" i="5" s="1"/>
  <c r="P23" i="5" s="1"/>
  <c r="Q23" i="5" s="1"/>
  <c r="R23" i="5" s="1"/>
  <c r="S23" i="5" s="1"/>
  <c r="T23" i="5" s="1"/>
  <c r="U23" i="5" s="1"/>
  <c r="V23" i="5" s="1"/>
  <c r="W23" i="5" s="1"/>
  <c r="X23" i="5" s="1"/>
  <c r="Y23" i="5" s="1"/>
  <c r="R22" i="5"/>
  <c r="S22" i="5" s="1"/>
  <c r="T22" i="5" s="1"/>
  <c r="U22" i="5" s="1"/>
  <c r="V22" i="5" s="1"/>
  <c r="W22" i="5" s="1"/>
  <c r="X22" i="5" s="1"/>
  <c r="Y22" i="5" s="1"/>
  <c r="Z22" i="5" s="1"/>
  <c r="AA22" i="5" s="1"/>
  <c r="AB22" i="5" s="1"/>
  <c r="AC22" i="5" s="1"/>
  <c r="AD22" i="5" s="1"/>
  <c r="AE22" i="5" s="1"/>
  <c r="AF22" i="5" s="1"/>
  <c r="AG22" i="5" s="1"/>
  <c r="AH22" i="5" s="1"/>
  <c r="AI22" i="5" s="1"/>
  <c r="R21" i="5"/>
  <c r="S21" i="5" s="1"/>
  <c r="T21" i="5" s="1"/>
  <c r="U21" i="5" s="1"/>
  <c r="V21" i="5" s="1"/>
  <c r="W21" i="5" s="1"/>
  <c r="X21" i="5" s="1"/>
  <c r="Y21" i="5" s="1"/>
  <c r="Z21" i="5" s="1"/>
  <c r="AA21" i="5" s="1"/>
  <c r="AB21" i="5" s="1"/>
  <c r="AC21" i="5" s="1"/>
  <c r="AD21" i="5" s="1"/>
  <c r="AE21" i="5" s="1"/>
  <c r="AF21" i="5" s="1"/>
  <c r="AG21" i="5" s="1"/>
  <c r="AH21" i="5" s="1"/>
  <c r="AI21" i="5" s="1"/>
  <c r="Q19" i="5"/>
  <c r="R19" i="5" s="1"/>
  <c r="S19" i="5" s="1"/>
  <c r="T19" i="5" s="1"/>
  <c r="U19" i="5" s="1"/>
  <c r="V19" i="5" s="1"/>
  <c r="W19" i="5" s="1"/>
  <c r="X19" i="5" s="1"/>
  <c r="Y19" i="5" s="1"/>
  <c r="Z19" i="5" s="1"/>
  <c r="AA19" i="5" s="1"/>
  <c r="AB19" i="5" s="1"/>
  <c r="AC19" i="5" s="1"/>
  <c r="AD19" i="5" s="1"/>
  <c r="AE19" i="5" s="1"/>
  <c r="AF19" i="5" s="1"/>
  <c r="AG19" i="5" s="1"/>
  <c r="AH19" i="5" s="1"/>
  <c r="AI19" i="5" s="1"/>
  <c r="Q18" i="5"/>
  <c r="R18" i="5" s="1"/>
  <c r="S18" i="5" s="1"/>
  <c r="T18" i="5" s="1"/>
  <c r="U18" i="5" s="1"/>
  <c r="V18" i="5" s="1"/>
  <c r="W18" i="5" s="1"/>
  <c r="X18" i="5" s="1"/>
  <c r="Y18" i="5" s="1"/>
  <c r="Z18" i="5" s="1"/>
  <c r="AA18" i="5" s="1"/>
  <c r="AB18" i="5" s="1"/>
  <c r="AC18" i="5" s="1"/>
  <c r="AD18" i="5" s="1"/>
  <c r="AE18" i="5" s="1"/>
  <c r="AF18" i="5" s="1"/>
  <c r="AG18" i="5" s="1"/>
  <c r="AH18" i="5" s="1"/>
  <c r="AI18" i="5" s="1"/>
  <c r="F17" i="5"/>
  <c r="G17" i="5" s="1"/>
  <c r="H17" i="5" s="1"/>
  <c r="I17" i="5" s="1"/>
  <c r="J17" i="5" s="1"/>
  <c r="F4" i="6" l="1"/>
  <c r="W44" i="6"/>
  <c r="P44" i="6"/>
  <c r="M44" i="6"/>
  <c r="N44" i="6"/>
  <c r="F25" i="6"/>
  <c r="AL40" i="6"/>
  <c r="AL37" i="6"/>
  <c r="AL29" i="6"/>
  <c r="AL28" i="6"/>
  <c r="AL26" i="6"/>
  <c r="AL43" i="6"/>
  <c r="AL42" i="6"/>
  <c r="AL41" i="6"/>
  <c r="AM40" i="6"/>
  <c r="D40" i="6"/>
  <c r="C40" i="6"/>
  <c r="AM39" i="6"/>
  <c r="AL39" i="6"/>
  <c r="D39" i="6"/>
  <c r="C39" i="6"/>
  <c r="AM38" i="6"/>
  <c r="AL38" i="6"/>
  <c r="D38" i="6"/>
  <c r="C38" i="6"/>
  <c r="AM37" i="6"/>
  <c r="D37" i="6"/>
  <c r="C37" i="6"/>
  <c r="AM36" i="6"/>
  <c r="D36" i="6"/>
  <c r="C36" i="6"/>
  <c r="AM35" i="6"/>
  <c r="D35" i="6"/>
  <c r="C35" i="6"/>
  <c r="AM34" i="6"/>
  <c r="D34" i="6"/>
  <c r="C34" i="6"/>
  <c r="AM33" i="6"/>
  <c r="D33" i="6"/>
  <c r="C33" i="6"/>
  <c r="D32" i="6"/>
  <c r="D31" i="6"/>
  <c r="D30" i="6"/>
  <c r="AM29" i="6"/>
  <c r="D29" i="6"/>
  <c r="C29" i="6"/>
  <c r="AM28" i="6"/>
  <c r="D28" i="6"/>
  <c r="C28" i="6"/>
  <c r="AM27" i="6"/>
  <c r="D27" i="6"/>
  <c r="C27" i="6"/>
  <c r="AM26" i="6"/>
  <c r="D26" i="6"/>
  <c r="C26" i="6"/>
  <c r="K25" i="6"/>
  <c r="AM24" i="6"/>
  <c r="AL24" i="6"/>
  <c r="D24" i="6"/>
  <c r="C24" i="6"/>
  <c r="AM23" i="6"/>
  <c r="L25" i="6"/>
  <c r="D23" i="6"/>
  <c r="C23" i="6"/>
  <c r="AM22" i="6"/>
  <c r="D22" i="6"/>
  <c r="AM21" i="6"/>
  <c r="D21" i="6"/>
  <c r="AM20" i="6"/>
  <c r="AL20" i="6"/>
  <c r="D20" i="6"/>
  <c r="AM19" i="6"/>
  <c r="D19" i="6"/>
  <c r="AM18" i="6"/>
  <c r="D18" i="6"/>
  <c r="AM17" i="6"/>
  <c r="D17" i="6"/>
  <c r="C17" i="6"/>
  <c r="E16" i="6"/>
  <c r="C15" i="6"/>
  <c r="C14" i="6"/>
  <c r="C13" i="6"/>
  <c r="C12" i="6"/>
  <c r="AI10" i="6"/>
  <c r="AH10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C10" i="6"/>
  <c r="AI9" i="6"/>
  <c r="AH9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C9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C8" i="6"/>
  <c r="AI7" i="6"/>
  <c r="AH7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C7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F50" i="5"/>
  <c r="E44" i="5"/>
  <c r="AL43" i="5"/>
  <c r="AL42" i="5"/>
  <c r="AL41" i="5"/>
  <c r="AL29" i="5"/>
  <c r="L25" i="5"/>
  <c r="K25" i="5"/>
  <c r="G25" i="5"/>
  <c r="F25" i="5"/>
  <c r="E25" i="5"/>
  <c r="AL24" i="5"/>
  <c r="N25" i="5"/>
  <c r="M25" i="5"/>
  <c r="AL20" i="5"/>
  <c r="H25" i="5"/>
  <c r="F10" i="5"/>
  <c r="G10" i="5" s="1"/>
  <c r="H10" i="5" s="1"/>
  <c r="I10" i="5" s="1"/>
  <c r="J10" i="5" s="1"/>
  <c r="K10" i="5" s="1"/>
  <c r="L10" i="5" s="1"/>
  <c r="M10" i="5" s="1"/>
  <c r="N10" i="5" s="1"/>
  <c r="O10" i="5" s="1"/>
  <c r="P10" i="5" s="1"/>
  <c r="Q10" i="5" s="1"/>
  <c r="R10" i="5" s="1"/>
  <c r="S10" i="5" s="1"/>
  <c r="T10" i="5" s="1"/>
  <c r="U10" i="5" s="1"/>
  <c r="V10" i="5" s="1"/>
  <c r="W10" i="5" s="1"/>
  <c r="X10" i="5" s="1"/>
  <c r="Y10" i="5" s="1"/>
  <c r="Z10" i="5" s="1"/>
  <c r="AA10" i="5" s="1"/>
  <c r="AB10" i="5" s="1"/>
  <c r="AC10" i="5" s="1"/>
  <c r="AD10" i="5" s="1"/>
  <c r="AE10" i="5" s="1"/>
  <c r="AF10" i="5" s="1"/>
  <c r="AG10" i="5" s="1"/>
  <c r="AH10" i="5" s="1"/>
  <c r="AI10" i="5" s="1"/>
  <c r="F9" i="5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W9" i="5" s="1"/>
  <c r="X9" i="5" s="1"/>
  <c r="Y9" i="5" s="1"/>
  <c r="Z9" i="5" s="1"/>
  <c r="AA9" i="5" s="1"/>
  <c r="AB9" i="5" s="1"/>
  <c r="AC9" i="5" s="1"/>
  <c r="AD9" i="5" s="1"/>
  <c r="AE9" i="5" s="1"/>
  <c r="AF9" i="5" s="1"/>
  <c r="AG9" i="5" s="1"/>
  <c r="AH9" i="5" s="1"/>
  <c r="AI9" i="5" s="1"/>
  <c r="F8" i="5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Y8" i="5" s="1"/>
  <c r="Z8" i="5" s="1"/>
  <c r="AA8" i="5" s="1"/>
  <c r="AB8" i="5" s="1"/>
  <c r="AC8" i="5" s="1"/>
  <c r="AD8" i="5" s="1"/>
  <c r="AE8" i="5" s="1"/>
  <c r="AF8" i="5" s="1"/>
  <c r="AG8" i="5" s="1"/>
  <c r="AH8" i="5" s="1"/>
  <c r="AI8" i="5" s="1"/>
  <c r="F7" i="5"/>
  <c r="G7" i="5" s="1"/>
  <c r="H7" i="5" s="1"/>
  <c r="I7" i="5" s="1"/>
  <c r="J7" i="5" s="1"/>
  <c r="K7" i="5" s="1"/>
  <c r="L7" i="5" s="1"/>
  <c r="M7" i="5" s="1"/>
  <c r="N7" i="5" s="1"/>
  <c r="O7" i="5" s="1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G3" i="5"/>
  <c r="E44" i="6"/>
  <c r="E25" i="6"/>
  <c r="AL36" i="6"/>
  <c r="G50" i="5"/>
  <c r="H3" i="5"/>
  <c r="H50" i="5" s="1"/>
  <c r="AL23" i="5"/>
  <c r="O25" i="5"/>
  <c r="AL31" i="5"/>
  <c r="E45" i="5"/>
  <c r="AL19" i="5"/>
  <c r="AL21" i="5"/>
  <c r="AL32" i="5"/>
  <c r="AL30" i="5"/>
  <c r="AL34" i="5"/>
  <c r="AL33" i="5"/>
  <c r="P25" i="5"/>
  <c r="AL27" i="5"/>
  <c r="I25" i="5"/>
  <c r="AL35" i="5"/>
  <c r="I3" i="5"/>
  <c r="I50" i="5" s="1"/>
  <c r="J25" i="5"/>
  <c r="AL17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L18" i="5"/>
  <c r="AG25" i="5"/>
  <c r="AH25" i="5"/>
  <c r="AL22" i="5"/>
  <c r="AI25" i="5"/>
  <c r="AL32" i="6"/>
  <c r="F44" i="6"/>
  <c r="G44" i="6"/>
  <c r="AL30" i="6"/>
  <c r="AL34" i="6"/>
  <c r="R44" i="6"/>
  <c r="K44" i="6"/>
  <c r="Q44" i="6"/>
  <c r="AL35" i="6"/>
  <c r="H44" i="6"/>
  <c r="J44" i="6"/>
  <c r="I44" i="6"/>
  <c r="L44" i="6"/>
  <c r="S44" i="6"/>
  <c r="T44" i="6"/>
  <c r="AL31" i="6"/>
  <c r="U44" i="6"/>
  <c r="O44" i="6"/>
  <c r="AL27" i="6"/>
  <c r="V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L33" i="6"/>
  <c r="AL19" i="6"/>
  <c r="M25" i="6"/>
  <c r="AL22" i="6"/>
  <c r="AL21" i="6"/>
  <c r="G25" i="6"/>
  <c r="N25" i="6"/>
  <c r="O25" i="6"/>
  <c r="H25" i="6"/>
  <c r="J25" i="6"/>
  <c r="I25" i="6"/>
  <c r="AL17" i="6"/>
  <c r="P25" i="6"/>
  <c r="Q25" i="6"/>
  <c r="R25" i="6"/>
  <c r="S25" i="6"/>
  <c r="T25" i="6"/>
  <c r="Z25" i="6"/>
  <c r="U25" i="6"/>
  <c r="V25" i="6"/>
  <c r="AA25" i="6"/>
  <c r="AB25" i="6"/>
  <c r="W25" i="6"/>
  <c r="X25" i="6"/>
  <c r="AC25" i="6"/>
  <c r="Y25" i="6"/>
  <c r="AL23" i="6"/>
  <c r="AD25" i="6"/>
  <c r="AE25" i="6"/>
  <c r="AF25" i="6"/>
  <c r="AG25" i="6"/>
  <c r="AH25" i="6"/>
  <c r="AI25" i="6"/>
  <c r="AL18" i="6"/>
  <c r="S45" i="6" l="1"/>
  <c r="K45" i="6"/>
  <c r="J3" i="5"/>
  <c r="J50" i="5" s="1"/>
  <c r="J36" i="5" s="1"/>
  <c r="AA45" i="6"/>
  <c r="K3" i="5"/>
  <c r="K50" i="5" s="1"/>
  <c r="K26" i="5" s="1"/>
  <c r="AI45" i="6"/>
  <c r="X45" i="6"/>
  <c r="J28" i="5"/>
  <c r="J26" i="5"/>
  <c r="I28" i="5"/>
  <c r="I37" i="5"/>
  <c r="I36" i="5"/>
  <c r="I26" i="5"/>
  <c r="F36" i="5"/>
  <c r="F28" i="5"/>
  <c r="F26" i="5"/>
  <c r="Y45" i="6"/>
  <c r="O45" i="6"/>
  <c r="AL25" i="5"/>
  <c r="H39" i="5"/>
  <c r="H36" i="5"/>
  <c r="H28" i="5"/>
  <c r="H26" i="5"/>
  <c r="N45" i="6"/>
  <c r="G36" i="5"/>
  <c r="G28" i="5"/>
  <c r="G26" i="5"/>
  <c r="G4" i="6"/>
  <c r="AF45" i="6"/>
  <c r="U45" i="6"/>
  <c r="L45" i="6"/>
  <c r="AE45" i="6"/>
  <c r="AL44" i="6"/>
  <c r="I45" i="6"/>
  <c r="H45" i="6"/>
  <c r="AL25" i="6"/>
  <c r="E45" i="6"/>
  <c r="Z45" i="6"/>
  <c r="T45" i="6"/>
  <c r="J45" i="6"/>
  <c r="G45" i="6"/>
  <c r="AB45" i="6"/>
  <c r="AH45" i="6"/>
  <c r="AD45" i="6"/>
  <c r="AG45" i="6"/>
  <c r="Q45" i="6"/>
  <c r="F45" i="6"/>
  <c r="F46" i="6" s="1"/>
  <c r="M45" i="6"/>
  <c r="W45" i="6"/>
  <c r="AC45" i="6"/>
  <c r="P45" i="6"/>
  <c r="V45" i="6"/>
  <c r="R45" i="6"/>
  <c r="K36" i="5" l="1"/>
  <c r="K38" i="5"/>
  <c r="J44" i="5"/>
  <c r="J45" i="5" s="1"/>
  <c r="K28" i="5"/>
  <c r="L3" i="5"/>
  <c r="L50" i="5" s="1"/>
  <c r="G46" i="6"/>
  <c r="H46" i="6" s="1"/>
  <c r="I46" i="6" s="1"/>
  <c r="J46" i="6" s="1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Y46" i="6" s="1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G44" i="5"/>
  <c r="G45" i="5" s="1"/>
  <c r="H44" i="5"/>
  <c r="H45" i="5" s="1"/>
  <c r="I44" i="5"/>
  <c r="I45" i="5" s="1"/>
  <c r="F44" i="5"/>
  <c r="M3" i="5"/>
  <c r="H4" i="6"/>
  <c r="AL45" i="6"/>
  <c r="AM45" i="6" s="1"/>
  <c r="K44" i="5" l="1"/>
  <c r="K45" i="5" s="1"/>
  <c r="M50" i="5"/>
  <c r="N3" i="5"/>
  <c r="L38" i="5"/>
  <c r="L36" i="5"/>
  <c r="L28" i="5"/>
  <c r="L26" i="5"/>
  <c r="F45" i="5"/>
  <c r="F46" i="5" s="1"/>
  <c r="G46" i="5" s="1"/>
  <c r="H46" i="5" s="1"/>
  <c r="I46" i="5" s="1"/>
  <c r="J46" i="5" s="1"/>
  <c r="K46" i="5" s="1"/>
  <c r="I4" i="6"/>
  <c r="L44" i="5" l="1"/>
  <c r="N50" i="5"/>
  <c r="O3" i="5"/>
  <c r="M38" i="5"/>
  <c r="M36" i="5"/>
  <c r="M26" i="5"/>
  <c r="M28" i="5"/>
  <c r="J4" i="6"/>
  <c r="L45" i="5" l="1"/>
  <c r="M44" i="5"/>
  <c r="M45" i="5" s="1"/>
  <c r="P3" i="5"/>
  <c r="O50" i="5"/>
  <c r="N38" i="5"/>
  <c r="N36" i="5"/>
  <c r="N28" i="5"/>
  <c r="N26" i="5"/>
  <c r="K4" i="6"/>
  <c r="N44" i="5" l="1"/>
  <c r="N45" i="5" s="1"/>
  <c r="O38" i="5"/>
  <c r="O36" i="5"/>
  <c r="O28" i="5"/>
  <c r="O26" i="5"/>
  <c r="O37" i="5"/>
  <c r="L46" i="5"/>
  <c r="M46" i="5" s="1"/>
  <c r="P40" i="5"/>
  <c r="AL40" i="5" s="1"/>
  <c r="P50" i="5"/>
  <c r="Q3" i="5"/>
  <c r="L4" i="6"/>
  <c r="N46" i="5" l="1"/>
  <c r="Q50" i="5"/>
  <c r="R3" i="5"/>
  <c r="P39" i="5"/>
  <c r="AL39" i="5" s="1"/>
  <c r="P38" i="5"/>
  <c r="P36" i="5"/>
  <c r="P28" i="5"/>
  <c r="P26" i="5"/>
  <c r="O44" i="5"/>
  <c r="M4" i="6"/>
  <c r="P44" i="5" l="1"/>
  <c r="P45" i="5" s="1"/>
  <c r="R50" i="5"/>
  <c r="S3" i="5"/>
  <c r="O45" i="5"/>
  <c r="Q38" i="5"/>
  <c r="Q26" i="5"/>
  <c r="Q36" i="5"/>
  <c r="Q28" i="5"/>
  <c r="N4" i="6"/>
  <c r="O46" i="5" l="1"/>
  <c r="P46" i="5" s="1"/>
  <c r="Q44" i="5"/>
  <c r="Q45" i="5" s="1"/>
  <c r="T3" i="5"/>
  <c r="S50" i="5"/>
  <c r="R38" i="5"/>
  <c r="R36" i="5"/>
  <c r="R28" i="5"/>
  <c r="R26" i="5"/>
  <c r="R44" i="5" s="1"/>
  <c r="R45" i="5" s="1"/>
  <c r="O4" i="6"/>
  <c r="Q46" i="5" l="1"/>
  <c r="R46" i="5" s="1"/>
  <c r="T50" i="5"/>
  <c r="U3" i="5"/>
  <c r="S38" i="5"/>
  <c r="S36" i="5"/>
  <c r="S28" i="5"/>
  <c r="S26" i="5"/>
  <c r="S44" i="5" s="1"/>
  <c r="S45" i="5" s="1"/>
  <c r="P4" i="6"/>
  <c r="S46" i="5" l="1"/>
  <c r="U50" i="5"/>
  <c r="V3" i="5"/>
  <c r="T38" i="5"/>
  <c r="AL38" i="5" s="1"/>
  <c r="T36" i="5"/>
  <c r="T28" i="5"/>
  <c r="T26" i="5"/>
  <c r="Q4" i="6"/>
  <c r="T44" i="5" l="1"/>
  <c r="T45" i="5" s="1"/>
  <c r="T46" i="5" s="1"/>
  <c r="V50" i="5"/>
  <c r="W3" i="5"/>
  <c r="U36" i="5"/>
  <c r="U37" i="5"/>
  <c r="AL37" i="5" s="1"/>
  <c r="U26" i="5"/>
  <c r="U28" i="5"/>
  <c r="R4" i="6"/>
  <c r="U44" i="5" l="1"/>
  <c r="U45" i="5" s="1"/>
  <c r="U46" i="5" s="1"/>
  <c r="W50" i="5"/>
  <c r="X3" i="5"/>
  <c r="V36" i="5"/>
  <c r="V28" i="5"/>
  <c r="V26" i="5"/>
  <c r="S4" i="6"/>
  <c r="X50" i="5" l="1"/>
  <c r="Y3" i="5"/>
  <c r="V44" i="5"/>
  <c r="V45" i="5" s="1"/>
  <c r="V46" i="5" s="1"/>
  <c r="W36" i="5"/>
  <c r="W28" i="5"/>
  <c r="W26" i="5"/>
  <c r="T4" i="6"/>
  <c r="W44" i="5" l="1"/>
  <c r="W45" i="5" s="1"/>
  <c r="W46" i="5" s="1"/>
  <c r="Z3" i="5"/>
  <c r="Y50" i="5"/>
  <c r="X36" i="5"/>
  <c r="X28" i="5"/>
  <c r="X26" i="5"/>
  <c r="U4" i="6"/>
  <c r="Y26" i="5" l="1"/>
  <c r="Y36" i="5"/>
  <c r="Y28" i="5"/>
  <c r="X44" i="5"/>
  <c r="X45" i="5" s="1"/>
  <c r="X46" i="5" s="1"/>
  <c r="Z50" i="5"/>
  <c r="AA3" i="5"/>
  <c r="V4" i="6"/>
  <c r="AA50" i="5" l="1"/>
  <c r="AB3" i="5"/>
  <c r="Z36" i="5"/>
  <c r="Z28" i="5"/>
  <c r="Z26" i="5"/>
  <c r="Y44" i="5"/>
  <c r="Y45" i="5" s="1"/>
  <c r="Y46" i="5" s="1"/>
  <c r="W4" i="6"/>
  <c r="AB50" i="5" l="1"/>
  <c r="AC3" i="5"/>
  <c r="Z44" i="5"/>
  <c r="Z45" i="5" s="1"/>
  <c r="Z46" i="5" s="1"/>
  <c r="AA36" i="5"/>
  <c r="AL36" i="5" s="1"/>
  <c r="AA28" i="5"/>
  <c r="AA26" i="5"/>
  <c r="AA44" i="5" s="1"/>
  <c r="AA45" i="5" s="1"/>
  <c r="X4" i="6"/>
  <c r="AA46" i="5" l="1"/>
  <c r="AC50" i="5"/>
  <c r="AD3" i="5"/>
  <c r="AB28" i="5"/>
  <c r="AB26" i="5"/>
  <c r="Y4" i="6"/>
  <c r="AD50" i="5" l="1"/>
  <c r="AE3" i="5"/>
  <c r="AC28" i="5"/>
  <c r="AC26" i="5"/>
  <c r="AB44" i="5"/>
  <c r="AB45" i="5" s="1"/>
  <c r="AB46" i="5" s="1"/>
  <c r="Z4" i="6"/>
  <c r="AC44" i="5" l="1"/>
  <c r="AC45" i="5" s="1"/>
  <c r="AC46" i="5" s="1"/>
  <c r="AE50" i="5"/>
  <c r="AF3" i="5"/>
  <c r="AD28" i="5"/>
  <c r="AD26" i="5"/>
  <c r="AA4" i="6"/>
  <c r="AD44" i="5" l="1"/>
  <c r="AD45" i="5" s="1"/>
  <c r="AD46" i="5"/>
  <c r="AF50" i="5"/>
  <c r="AG3" i="5"/>
  <c r="AE28" i="5"/>
  <c r="AE26" i="5"/>
  <c r="AE44" i="5" s="1"/>
  <c r="AE45" i="5" s="1"/>
  <c r="AB4" i="6"/>
  <c r="AE46" i="5" l="1"/>
  <c r="AG50" i="5"/>
  <c r="AH3" i="5"/>
  <c r="AF28" i="5"/>
  <c r="AF26" i="5"/>
  <c r="AC4" i="6"/>
  <c r="AF44" i="5" l="1"/>
  <c r="AF45" i="5" s="1"/>
  <c r="AF46" i="5" s="1"/>
  <c r="AI3" i="5"/>
  <c r="AI50" i="5" s="1"/>
  <c r="AH50" i="5"/>
  <c r="AG28" i="5"/>
  <c r="AG26" i="5"/>
  <c r="AD4" i="6"/>
  <c r="AH28" i="5" l="1"/>
  <c r="AH26" i="5"/>
  <c r="AI28" i="5"/>
  <c r="AL28" i="5" s="1"/>
  <c r="AI26" i="5"/>
  <c r="AG44" i="5"/>
  <c r="AG45" i="5" s="1"/>
  <c r="AG46" i="5" s="1"/>
  <c r="AE4" i="6"/>
  <c r="AI44" i="5" l="1"/>
  <c r="AL26" i="5"/>
  <c r="AH44" i="5"/>
  <c r="AH45" i="5" s="1"/>
  <c r="AH46" i="5" s="1"/>
  <c r="AF4" i="6"/>
  <c r="AI45" i="5" l="1"/>
  <c r="AL45" i="5" s="1"/>
  <c r="AL44" i="5"/>
  <c r="AG4" i="6"/>
  <c r="AM45" i="5" l="1"/>
  <c r="AI46" i="5"/>
  <c r="AI4" i="5"/>
  <c r="AI4" i="6" s="1"/>
  <c r="AH4" i="6"/>
</calcChain>
</file>

<file path=xl/sharedStrings.xml><?xml version="1.0" encoding="utf-8"?>
<sst xmlns="http://schemas.openxmlformats.org/spreadsheetml/2006/main" count="181" uniqueCount="110">
  <si>
    <t>経過年数</t>
    <rPh sb="0" eb="2">
      <t>ケイカ</t>
    </rPh>
    <rPh sb="2" eb="4">
      <t>ネンスウ</t>
    </rPh>
    <phoneticPr fontId="1"/>
  </si>
  <si>
    <t>現在</t>
    <rPh sb="0" eb="2">
      <t>ゲンザイ</t>
    </rPh>
    <phoneticPr fontId="1"/>
  </si>
  <si>
    <t>結婚</t>
    <rPh sb="0" eb="2">
      <t>ケッコン</t>
    </rPh>
    <phoneticPr fontId="1"/>
  </si>
  <si>
    <t>項目</t>
    <rPh sb="0" eb="2">
      <t>コウモク</t>
    </rPh>
    <phoneticPr fontId="1"/>
  </si>
  <si>
    <t>変動率</t>
    <rPh sb="0" eb="2">
      <t>ヘンドウ</t>
    </rPh>
    <rPh sb="2" eb="3">
      <t>リツ</t>
    </rPh>
    <phoneticPr fontId="1"/>
  </si>
  <si>
    <t>給与収入</t>
    <rPh sb="0" eb="2">
      <t>キュウヨ</t>
    </rPh>
    <rPh sb="2" eb="4">
      <t>シュウニュウ</t>
    </rPh>
    <phoneticPr fontId="1"/>
  </si>
  <si>
    <t>収入合計</t>
    <rPh sb="0" eb="2">
      <t>シュウニュウ</t>
    </rPh>
    <rPh sb="2" eb="4">
      <t>ゴウケイ</t>
    </rPh>
    <phoneticPr fontId="1"/>
  </si>
  <si>
    <t>基本生活費</t>
    <rPh sb="0" eb="2">
      <t>キホン</t>
    </rPh>
    <rPh sb="2" eb="5">
      <t>セイカツヒ</t>
    </rPh>
    <phoneticPr fontId="1"/>
  </si>
  <si>
    <t>支出合計</t>
    <rPh sb="0" eb="2">
      <t>シシュツ</t>
    </rPh>
    <rPh sb="2" eb="4">
      <t>ゴウケイ</t>
    </rPh>
    <phoneticPr fontId="1"/>
  </si>
  <si>
    <t>年間収支</t>
    <rPh sb="0" eb="2">
      <t>ネンカン</t>
    </rPh>
    <rPh sb="2" eb="4">
      <t>シュウシ</t>
    </rPh>
    <phoneticPr fontId="1"/>
  </si>
  <si>
    <t>家族年齢</t>
    <rPh sb="2" eb="4">
      <t>ネンレイ</t>
    </rPh>
    <phoneticPr fontId="1"/>
  </si>
  <si>
    <t>家族のイベント</t>
    <rPh sb="0" eb="2">
      <t>カゾク</t>
    </rPh>
    <phoneticPr fontId="1"/>
  </si>
  <si>
    <t>貯蓄残高（運用率）</t>
    <rPh sb="0" eb="2">
      <t>チョチク</t>
    </rPh>
    <rPh sb="2" eb="4">
      <t>ザンダカ</t>
    </rPh>
    <rPh sb="5" eb="7">
      <t>ウンヨウ</t>
    </rPh>
    <rPh sb="7" eb="8">
      <t>リツ</t>
    </rPh>
    <phoneticPr fontId="1"/>
  </si>
  <si>
    <t>西　　暦</t>
    <rPh sb="0" eb="1">
      <t>ニシ</t>
    </rPh>
    <rPh sb="3" eb="4">
      <t>コヨミ</t>
    </rPh>
    <phoneticPr fontId="1"/>
  </si>
  <si>
    <t>平　　成</t>
    <rPh sb="0" eb="1">
      <t>ヒラ</t>
    </rPh>
    <rPh sb="3" eb="4">
      <t>シゲル</t>
    </rPh>
    <phoneticPr fontId="1"/>
  </si>
  <si>
    <t>車買換</t>
    <rPh sb="0" eb="1">
      <t>クルマ</t>
    </rPh>
    <rPh sb="1" eb="3">
      <t>カイカエ</t>
    </rPh>
    <phoneticPr fontId="1"/>
  </si>
  <si>
    <t>レジャー費</t>
    <rPh sb="4" eb="5">
      <t>ヒ</t>
    </rPh>
    <phoneticPr fontId="1"/>
  </si>
  <si>
    <t>結婚資金援助</t>
    <rPh sb="0" eb="2">
      <t>ケッコン</t>
    </rPh>
    <rPh sb="2" eb="4">
      <t>シキン</t>
    </rPh>
    <rPh sb="4" eb="6">
      <t>エンジョ</t>
    </rPh>
    <phoneticPr fontId="1"/>
  </si>
  <si>
    <t>住宅維持費</t>
    <rPh sb="0" eb="2">
      <t>ジュウタク</t>
    </rPh>
    <rPh sb="2" eb="5">
      <t>イジヒ</t>
    </rPh>
    <phoneticPr fontId="1"/>
  </si>
  <si>
    <t>教育費</t>
    <rPh sb="0" eb="3">
      <t>キョウイクヒ</t>
    </rPh>
    <phoneticPr fontId="1"/>
  </si>
  <si>
    <t>卒業</t>
    <rPh sb="0" eb="2">
      <t>ソツギョウ</t>
    </rPh>
    <phoneticPr fontId="1"/>
  </si>
  <si>
    <t>損害保険料（自動車保険）</t>
    <rPh sb="0" eb="2">
      <t>ソンガイ</t>
    </rPh>
    <rPh sb="2" eb="5">
      <t>ホケンリョウ</t>
    </rPh>
    <rPh sb="6" eb="8">
      <t>ジドウ</t>
    </rPh>
    <rPh sb="8" eb="9">
      <t>シャ</t>
    </rPh>
    <rPh sb="9" eb="11">
      <t>ホケン</t>
    </rPh>
    <phoneticPr fontId="1"/>
  </si>
  <si>
    <t>住宅ローン</t>
    <rPh sb="0" eb="2">
      <t>ジュウタク</t>
    </rPh>
    <phoneticPr fontId="1"/>
  </si>
  <si>
    <t>退職金</t>
    <rPh sb="0" eb="3">
      <t>タイショクキン</t>
    </rPh>
    <phoneticPr fontId="1"/>
  </si>
  <si>
    <t>個人年金保険</t>
    <rPh sb="0" eb="2">
      <t>コジン</t>
    </rPh>
    <rPh sb="2" eb="4">
      <t>ネンキン</t>
    </rPh>
    <rPh sb="4" eb="6">
      <t>ホケン</t>
    </rPh>
    <phoneticPr fontId="1"/>
  </si>
  <si>
    <t>廃車</t>
    <rPh sb="0" eb="2">
      <t>ハイシャ</t>
    </rPh>
    <phoneticPr fontId="1"/>
  </si>
  <si>
    <t>終価係数</t>
    <rPh sb="0" eb="1">
      <t>シュウ</t>
    </rPh>
    <rPh sb="1" eb="2">
      <t>カ</t>
    </rPh>
    <rPh sb="2" eb="4">
      <t>ケイスウ</t>
    </rPh>
    <phoneticPr fontId="1"/>
  </si>
  <si>
    <t>バリアフリー化工事</t>
    <rPh sb="6" eb="7">
      <t>カ</t>
    </rPh>
    <rPh sb="7" eb="9">
      <t>コウジ</t>
    </rPh>
    <phoneticPr fontId="1"/>
  </si>
  <si>
    <t>(単位：万円）</t>
    <rPh sb="1" eb="3">
      <t>タンイ</t>
    </rPh>
    <rPh sb="4" eb="6">
      <t>マンエン</t>
    </rPh>
    <phoneticPr fontId="1"/>
  </si>
  <si>
    <t>添付資料</t>
    <rPh sb="0" eb="2">
      <t>テンプ</t>
    </rPh>
    <rPh sb="2" eb="4">
      <t>シリョウ</t>
    </rPh>
    <phoneticPr fontId="1"/>
  </si>
  <si>
    <t>報酬比例部分・老齢厚生年金　太郎様</t>
    <rPh sb="0" eb="2">
      <t>ホウシュウ</t>
    </rPh>
    <rPh sb="2" eb="4">
      <t>ヒレイ</t>
    </rPh>
    <rPh sb="4" eb="6">
      <t>ブブン</t>
    </rPh>
    <rPh sb="7" eb="9">
      <t>ロウレイ</t>
    </rPh>
    <rPh sb="9" eb="11">
      <t>コウセイ</t>
    </rPh>
    <rPh sb="11" eb="13">
      <t>ネンキン</t>
    </rPh>
    <rPh sb="14" eb="16">
      <t>タロウ</t>
    </rPh>
    <rPh sb="16" eb="17">
      <t>サマ</t>
    </rPh>
    <phoneticPr fontId="1"/>
  </si>
  <si>
    <t>老齢基礎年金　　　　　　 　 太郎様</t>
    <rPh sb="0" eb="2">
      <t>ロウレイ</t>
    </rPh>
    <rPh sb="2" eb="4">
      <t>キソ</t>
    </rPh>
    <rPh sb="4" eb="6">
      <t>ネンキン</t>
    </rPh>
    <rPh sb="15" eb="17">
      <t>タロウ</t>
    </rPh>
    <rPh sb="17" eb="18">
      <t>サマ</t>
    </rPh>
    <phoneticPr fontId="1"/>
  </si>
  <si>
    <t>加給年金　　　　　　　　    太郎様</t>
    <rPh sb="0" eb="2">
      <t>カキュウ</t>
    </rPh>
    <rPh sb="2" eb="4">
      <t>ネンキン</t>
    </rPh>
    <rPh sb="16" eb="18">
      <t>タロウ</t>
    </rPh>
    <rPh sb="18" eb="19">
      <t>サマ</t>
    </rPh>
    <phoneticPr fontId="1"/>
  </si>
  <si>
    <t>老齢基礎年金　　　　　　　　花子様</t>
    <rPh sb="0" eb="2">
      <t>ロウレイ</t>
    </rPh>
    <rPh sb="2" eb="4">
      <t>キソ</t>
    </rPh>
    <rPh sb="4" eb="6">
      <t>ネンキン</t>
    </rPh>
    <rPh sb="14" eb="16">
      <t>ハナコ</t>
    </rPh>
    <phoneticPr fontId="1"/>
  </si>
  <si>
    <t>報酬比例部分・老齢厚生年金　花子様</t>
    <rPh sb="7" eb="9">
      <t>ロウレイ</t>
    </rPh>
    <rPh sb="9" eb="11">
      <t>コウセイ</t>
    </rPh>
    <rPh sb="11" eb="13">
      <t>ネンキン</t>
    </rPh>
    <rPh sb="14" eb="16">
      <t>ハナコ</t>
    </rPh>
    <rPh sb="16" eb="17">
      <t>サマ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</si>
  <si>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</si>
  <si>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</si>
  <si>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損害保険料（火災保険）</t>
    <rPh sb="0" eb="2">
      <t>ソンガイ</t>
    </rPh>
    <rPh sb="2" eb="5">
      <t>ホケンリョウ</t>
    </rPh>
    <rPh sb="6" eb="8">
      <t>カサイ</t>
    </rPh>
    <rPh sb="8" eb="10">
      <t>ホケン</t>
    </rPh>
    <phoneticPr fontId="1"/>
  </si>
  <si>
    <t>損害保険料（地震保険）</t>
    <rPh sb="0" eb="2">
      <t>ソンガイ</t>
    </rPh>
    <rPh sb="2" eb="5">
      <t>ホケンリョウ</t>
    </rPh>
    <rPh sb="6" eb="8">
      <t>ジシン</t>
    </rPh>
    <rPh sb="8" eb="10">
      <t>ホケン</t>
    </rPh>
    <phoneticPr fontId="1"/>
  </si>
  <si>
    <t>　　　花子 様</t>
    <rPh sb="3" eb="5">
      <t>ハナコ</t>
    </rPh>
    <rPh sb="6" eb="7">
      <t>サマ</t>
    </rPh>
    <phoneticPr fontId="1"/>
  </si>
  <si>
    <t>　　　一郎 様</t>
    <rPh sb="3" eb="5">
      <t>イチロウ</t>
    </rPh>
    <rPh sb="6" eb="7">
      <t>サマ</t>
    </rPh>
    <phoneticPr fontId="1"/>
  </si>
  <si>
    <t>－</t>
    <phoneticPr fontId="1"/>
  </si>
  <si>
    <t>生命保険料（ニコニコ生命）</t>
    <rPh sb="0" eb="2">
      <t>セイメイ</t>
    </rPh>
    <rPh sb="2" eb="5">
      <t>ホケンリョウ</t>
    </rPh>
    <rPh sb="10" eb="12">
      <t>セイメイ</t>
    </rPh>
    <phoneticPr fontId="1"/>
  </si>
  <si>
    <t>生命保険料（いやし保険）</t>
    <rPh sb="0" eb="2">
      <t>セイメイ</t>
    </rPh>
    <rPh sb="2" eb="5">
      <t>ホケンリョウ</t>
    </rPh>
    <rPh sb="9" eb="11">
      <t>ホケン</t>
    </rPh>
    <phoneticPr fontId="1"/>
  </si>
  <si>
    <t>生命保険料（ほのぼの共済）</t>
    <rPh sb="0" eb="2">
      <t>セイメイ</t>
    </rPh>
    <rPh sb="2" eb="5">
      <t>ホケンリョウ</t>
    </rPh>
    <rPh sb="10" eb="12">
      <t>キョウサイ</t>
    </rPh>
    <phoneticPr fontId="1"/>
  </si>
  <si>
    <t>　　　二郎 様</t>
    <rPh sb="3" eb="5">
      <t>ジロウ</t>
    </rPh>
    <rPh sb="6" eb="7">
      <t>サマ</t>
    </rPh>
    <phoneticPr fontId="1"/>
  </si>
  <si>
    <t>車の買換え</t>
    <rPh sb="0" eb="1">
      <t>クルマ</t>
    </rPh>
    <rPh sb="2" eb="3">
      <t>カ</t>
    </rPh>
    <rPh sb="3" eb="4">
      <t>カ</t>
    </rPh>
    <phoneticPr fontId="1"/>
  </si>
  <si>
    <t>（注）１．ご家族の年齢は、各年度末時点の満年齢で表示しています。</t>
    <rPh sb="1" eb="2">
      <t>チュウ</t>
    </rPh>
    <rPh sb="6" eb="8">
      <t>カゾク</t>
    </rPh>
    <rPh sb="9" eb="11">
      <t>ネンレイ</t>
    </rPh>
    <rPh sb="13" eb="14">
      <t>カク</t>
    </rPh>
    <rPh sb="14" eb="16">
      <t>ネンド</t>
    </rPh>
    <rPh sb="16" eb="17">
      <t>マツ</t>
    </rPh>
    <rPh sb="17" eb="19">
      <t>ジテン</t>
    </rPh>
    <rPh sb="20" eb="23">
      <t>マンネンレイ</t>
    </rPh>
    <rPh sb="24" eb="26">
      <t>ヒョウジ</t>
    </rPh>
    <phoneticPr fontId="1"/>
  </si>
  <si>
    <t>生命保険料（すこやか生命）</t>
    <rPh sb="0" eb="2">
      <t>セイメイ</t>
    </rPh>
    <rPh sb="2" eb="5">
      <t>ホケンリョウ</t>
    </rPh>
    <rPh sb="10" eb="12">
      <t>セイメイ</t>
    </rPh>
    <phoneticPr fontId="1"/>
  </si>
  <si>
    <t>生命保険料（すこやか生命）</t>
    <rPh sb="0" eb="2">
      <t>セイメイ</t>
    </rPh>
    <rPh sb="2" eb="5">
      <t>ホケンリョウ</t>
    </rPh>
    <phoneticPr fontId="1"/>
  </si>
  <si>
    <t>神田　太郎 様</t>
    <rPh sb="3" eb="5">
      <t>タロウ</t>
    </rPh>
    <rPh sb="6" eb="7">
      <t>サマ</t>
    </rPh>
    <phoneticPr fontId="1"/>
  </si>
  <si>
    <t>神田　太郎 様（家族全体）</t>
    <rPh sb="3" eb="5">
      <t>タロウ</t>
    </rPh>
    <rPh sb="6" eb="7">
      <t>サマ</t>
    </rPh>
    <rPh sb="8" eb="10">
      <t>カゾク</t>
    </rPh>
    <rPh sb="10" eb="12">
      <t>ゼンタイ</t>
    </rPh>
    <phoneticPr fontId="1"/>
  </si>
  <si>
    <t>大学</t>
    <rPh sb="0" eb="2">
      <t>ダイガク</t>
    </rPh>
    <phoneticPr fontId="1"/>
  </si>
  <si>
    <t>車の維持費</t>
    <rPh sb="0" eb="1">
      <t>クルマ</t>
    </rPh>
    <rPh sb="2" eb="5">
      <t>イジヒ</t>
    </rPh>
    <phoneticPr fontId="1"/>
  </si>
  <si>
    <t>（注）２．万円未満は四捨五入しています。</t>
    <rPh sb="1" eb="2">
      <t>チュウ</t>
    </rPh>
    <rPh sb="5" eb="7">
      <t>マンエン</t>
    </rPh>
    <rPh sb="7" eb="9">
      <t>ミマン</t>
    </rPh>
    <rPh sb="10" eb="14">
      <t>シシャゴニュウ</t>
    </rPh>
    <phoneticPr fontId="1"/>
  </si>
  <si>
    <t>住宅ローンの繰上返済</t>
    <rPh sb="0" eb="2">
      <t>ジュウタク</t>
    </rPh>
    <rPh sb="6" eb="8">
      <t>クリアゲ</t>
    </rPh>
    <rPh sb="8" eb="10">
      <t>ヘンサイ</t>
    </rPh>
    <phoneticPr fontId="1"/>
  </si>
  <si>
    <t>公的年金開始</t>
    <rPh sb="0" eb="2">
      <t>コウテキ</t>
    </rPh>
    <rPh sb="2" eb="4">
      <t>ネンキン</t>
    </rPh>
    <rPh sb="4" eb="6">
      <t>カイシ</t>
    </rPh>
    <phoneticPr fontId="1"/>
  </si>
  <si>
    <t>定年退職
レジャー
個人年金</t>
    <rPh sb="10" eb="14">
      <t>コジンネンキン</t>
    </rPh>
    <phoneticPr fontId="1"/>
  </si>
  <si>
    <t>【対策前・対策後キャッシュフロー表のページ数】
　・手書きでかまいません。</t>
    <rPh sb="1" eb="3">
      <t>タイサク</t>
    </rPh>
    <rPh sb="3" eb="4">
      <t>マエ</t>
    </rPh>
    <rPh sb="21" eb="22">
      <t>スウ</t>
    </rPh>
    <rPh sb="27" eb="29">
      <t>テガ</t>
    </rPh>
    <phoneticPr fontId="16"/>
  </si>
  <si>
    <t>【対策後キャッシュフロー表】
　・下記の部分のみが入力可能となっています。
　　　経過年数１年目以降の家族のイベント
　　　支出項目のうち「生命保険料（　　　　　　　　　　　）」と「末尾の２項目の空白の部分」
　　　「末尾の２項目の空白の部分」の変動率
　　　経過年数１年目以降の支出の金額
　・収入の金額を変更するプランには、このエクセルデータは対応していません。
　（そのようなプランを作る場合は、ご自身で対策後のキャッシュフロー表を作成してください）
　・年間収支および貯蓄残高（グラフを含む）は、支出の金額を入力すると再計算されます。
　・入力が完了したら出力して、提案書に添付してください。</t>
    <rPh sb="18" eb="20">
      <t>カキ</t>
    </rPh>
    <rPh sb="21" eb="23">
      <t>ブブン</t>
    </rPh>
    <rPh sb="26" eb="28">
      <t>ニュウリョク</t>
    </rPh>
    <rPh sb="28" eb="30">
      <t>カノウ</t>
    </rPh>
    <rPh sb="65" eb="67">
      <t>コウモク</t>
    </rPh>
    <rPh sb="71" eb="73">
      <t>セイメイ</t>
    </rPh>
    <rPh sb="73" eb="75">
      <t>ホケン</t>
    </rPh>
    <rPh sb="75" eb="76">
      <t>リョウ</t>
    </rPh>
    <rPh sb="92" eb="94">
      <t>マツビ</t>
    </rPh>
    <rPh sb="96" eb="98">
      <t>コウモク</t>
    </rPh>
    <rPh sb="99" eb="101">
      <t>クウハク</t>
    </rPh>
    <rPh sb="102" eb="104">
      <t>ブブン</t>
    </rPh>
    <rPh sb="124" eb="127">
      <t>ヘンドウリツ</t>
    </rPh>
    <rPh sb="131" eb="133">
      <t>ケイカ</t>
    </rPh>
    <rPh sb="133" eb="135">
      <t>ネンスウ</t>
    </rPh>
    <rPh sb="136" eb="140">
      <t>ネンメイコウ</t>
    </rPh>
    <rPh sb="141" eb="143">
      <t>シシュツ</t>
    </rPh>
    <rPh sb="144" eb="146">
      <t>キンガク</t>
    </rPh>
    <rPh sb="279" eb="281">
      <t>ニュウリョク</t>
    </rPh>
    <rPh sb="282" eb="284">
      <t>カンリョウ</t>
    </rPh>
    <rPh sb="287" eb="289">
      <t>シュツリョク</t>
    </rPh>
    <rPh sb="292" eb="295">
      <t>テイアンショ</t>
    </rPh>
    <rPh sb="296" eb="298">
      <t>テンプ</t>
    </rPh>
    <phoneticPr fontId="16"/>
  </si>
  <si>
    <t>【対策前キャッシュフロー表】
　・入力は一切できません。このまま出力して「添付資料」としてお使いください。</t>
    <rPh sb="3" eb="4">
      <t>マエ</t>
    </rPh>
    <rPh sb="18" eb="20">
      <t>ニュウリョク</t>
    </rPh>
    <rPh sb="21" eb="23">
      <t>イッサイ</t>
    </rPh>
    <rPh sb="33" eb="35">
      <t>シュツリョク</t>
    </rPh>
    <rPh sb="38" eb="40">
      <t>テンプ</t>
    </rPh>
    <rPh sb="40" eb="42">
      <t>シリョウ</t>
    </rPh>
    <rPh sb="47" eb="48">
      <t>ツカ</t>
    </rPh>
    <phoneticPr fontId="16"/>
  </si>
  <si>
    <t>レジャー
個人年金</t>
    <rPh sb="5" eb="9">
      <t>コジンネンキン</t>
    </rPh>
    <phoneticPr fontId="1"/>
  </si>
  <si>
    <t>車買換
個人年金</t>
    <rPh sb="0" eb="1">
      <t>クルマ</t>
    </rPh>
    <rPh sb="1" eb="3">
      <t>カイカエ</t>
    </rPh>
    <rPh sb="4" eb="8">
      <t>コジンネンンキン</t>
    </rPh>
    <phoneticPr fontId="1"/>
  </si>
  <si>
    <t>個人年金</t>
    <rPh sb="0" eb="4">
      <t>コジンネンキン</t>
    </rPh>
    <phoneticPr fontId="1"/>
  </si>
  <si>
    <t>－</t>
    <phoneticPr fontId="1"/>
  </si>
  <si>
    <t>－</t>
    <phoneticPr fontId="1"/>
  </si>
  <si>
    <t>生命保険料（            ）</t>
    <rPh sb="0" eb="2">
      <t>セイメイ</t>
    </rPh>
    <rPh sb="2" eb="5">
      <t>ホケンリョウ</t>
    </rPh>
    <phoneticPr fontId="1"/>
  </si>
  <si>
    <t>H.28</t>
    <phoneticPr fontId="1"/>
  </si>
  <si>
    <t>H.29</t>
    <phoneticPr fontId="1"/>
  </si>
  <si>
    <t>H.30</t>
    <phoneticPr fontId="1"/>
  </si>
  <si>
    <t>H.31</t>
    <phoneticPr fontId="1"/>
  </si>
  <si>
    <t>H.32</t>
    <phoneticPr fontId="1"/>
  </si>
  <si>
    <t>H.33</t>
    <phoneticPr fontId="1"/>
  </si>
  <si>
    <t>H.34</t>
    <phoneticPr fontId="1"/>
  </si>
  <si>
    <t>H.35</t>
    <phoneticPr fontId="1"/>
  </si>
  <si>
    <t>H.36</t>
    <phoneticPr fontId="1"/>
  </si>
  <si>
    <t>H.37</t>
    <phoneticPr fontId="1"/>
  </si>
  <si>
    <t>H.38</t>
    <phoneticPr fontId="1"/>
  </si>
  <si>
    <t>H.39</t>
    <phoneticPr fontId="1"/>
  </si>
  <si>
    <t>H.40</t>
    <phoneticPr fontId="1"/>
  </si>
  <si>
    <t>H.41</t>
    <phoneticPr fontId="1"/>
  </si>
  <si>
    <t>H.42</t>
    <phoneticPr fontId="1"/>
  </si>
  <si>
    <t>H.43</t>
    <phoneticPr fontId="1"/>
  </si>
  <si>
    <t>H.44</t>
    <phoneticPr fontId="1"/>
  </si>
  <si>
    <t>H.45</t>
    <phoneticPr fontId="1"/>
  </si>
  <si>
    <t>H.46</t>
    <phoneticPr fontId="1"/>
  </si>
  <si>
    <t>H.47</t>
    <phoneticPr fontId="1"/>
  </si>
  <si>
    <t>H.48</t>
    <phoneticPr fontId="1"/>
  </si>
  <si>
    <t>H.49</t>
    <phoneticPr fontId="1"/>
  </si>
  <si>
    <t>H.50</t>
    <phoneticPr fontId="1"/>
  </si>
  <si>
    <t>H.51</t>
    <phoneticPr fontId="1"/>
  </si>
  <si>
    <t>H.52</t>
    <phoneticPr fontId="1"/>
  </si>
  <si>
    <t>H.53</t>
    <phoneticPr fontId="1"/>
  </si>
  <si>
    <t>H.54</t>
    <phoneticPr fontId="1"/>
  </si>
  <si>
    <t>H.55</t>
    <phoneticPr fontId="1"/>
  </si>
  <si>
    <t>H.56</t>
    <phoneticPr fontId="1"/>
  </si>
  <si>
    <t>H.57</t>
    <phoneticPr fontId="1"/>
  </si>
  <si>
    <t>H.58</t>
    <phoneticPr fontId="1"/>
  </si>
  <si>
    <t>レジャー
個人年金</t>
    <phoneticPr fontId="1"/>
  </si>
  <si>
    <t>レジャー
ﾛｰﾝ完済
車買換
個人年金</t>
    <rPh sb="8" eb="10">
      <t>カンサイ</t>
    </rPh>
    <phoneticPr fontId="1"/>
  </si>
  <si>
    <t>公的年金開始
レジャー
ﾊﾞﾘｱﾌﾘｰ
個人年金</t>
    <phoneticPr fontId="1"/>
  </si>
  <si>
    <r>
      <t>対策</t>
    </r>
    <r>
      <rPr>
        <b/>
        <sz val="24"/>
        <color indexed="8"/>
        <rFont val="ＭＳ Ｐゴシック"/>
        <family val="3"/>
        <charset val="128"/>
      </rPr>
      <t>前</t>
    </r>
    <r>
      <rPr>
        <b/>
        <sz val="14"/>
        <color indexed="8"/>
        <rFont val="ＭＳ Ｐゴシック"/>
        <family val="3"/>
        <charset val="128"/>
      </rPr>
      <t>のキャッシュフロー表</t>
    </r>
    <rPh sb="0" eb="2">
      <t>タイサク</t>
    </rPh>
    <rPh sb="2" eb="3">
      <t>マエ</t>
    </rPh>
    <rPh sb="12" eb="13">
      <t>ヒョウ</t>
    </rPh>
    <phoneticPr fontId="1"/>
  </si>
  <si>
    <r>
      <t>対策</t>
    </r>
    <r>
      <rPr>
        <b/>
        <sz val="24"/>
        <color indexed="8"/>
        <rFont val="ＭＳ Ｐゴシック"/>
        <family val="3"/>
        <charset val="128"/>
      </rPr>
      <t>前</t>
    </r>
    <r>
      <rPr>
        <b/>
        <sz val="14"/>
        <color indexed="8"/>
        <rFont val="ＭＳ Ｐゴシック"/>
        <family val="3"/>
        <charset val="128"/>
      </rPr>
      <t>のキャッシュフロー表</t>
    </r>
    <phoneticPr fontId="16"/>
  </si>
  <si>
    <r>
      <t>対策</t>
    </r>
    <r>
      <rPr>
        <b/>
        <sz val="24"/>
        <color indexed="8"/>
        <rFont val="ＭＳ Ｐゴシック"/>
        <family val="3"/>
        <charset val="128"/>
      </rPr>
      <t>後</t>
    </r>
    <r>
      <rPr>
        <b/>
        <sz val="14"/>
        <color indexed="8"/>
        <rFont val="ＭＳ Ｐゴシック"/>
        <family val="3"/>
        <charset val="128"/>
      </rPr>
      <t>のキャッシュフロー表</t>
    </r>
    <rPh sb="0" eb="2">
      <t>タイサク</t>
    </rPh>
    <rPh sb="2" eb="3">
      <t>ゴ</t>
    </rPh>
    <rPh sb="12" eb="13">
      <t>ヒョウ</t>
    </rPh>
    <phoneticPr fontId="1"/>
  </si>
  <si>
    <t>※注意
このファイルは「初めにお読みください」「対策前CF」「対策後CF」の３つのシートに分かれています。それぞれのシートは、タブをクリックして選択してください。</t>
    <rPh sb="1" eb="3">
      <t>チュウイ</t>
    </rPh>
    <rPh sb="12" eb="13">
      <t>ハジ</t>
    </rPh>
    <rPh sb="16" eb="17">
      <t>ヨ</t>
    </rPh>
    <rPh sb="24" eb="26">
      <t>タイサク</t>
    </rPh>
    <rPh sb="26" eb="27">
      <t>マエ</t>
    </rPh>
    <rPh sb="31" eb="33">
      <t>タイサク</t>
    </rPh>
    <rPh sb="33" eb="34">
      <t>ゴ</t>
    </rPh>
    <rPh sb="45" eb="46">
      <t>ワ</t>
    </rPh>
    <rPh sb="72" eb="74">
      <t>センタク</t>
    </rPh>
    <phoneticPr fontId="16"/>
  </si>
  <si>
    <t>老齢厚生年金　太郎様</t>
    <rPh sb="0" eb="2">
      <t>ロウレイ</t>
    </rPh>
    <rPh sb="2" eb="4">
      <t>コウセイ</t>
    </rPh>
    <rPh sb="4" eb="6">
      <t>ネンキン</t>
    </rPh>
    <rPh sb="7" eb="9">
      <t>タロウ</t>
    </rPh>
    <rPh sb="9" eb="10">
      <t>サマ</t>
    </rPh>
    <phoneticPr fontId="1"/>
  </si>
  <si>
    <t>老齢厚生年金　花子様</t>
    <rPh sb="0" eb="2">
      <t>ロウレイ</t>
    </rPh>
    <rPh sb="2" eb="4">
      <t>コウセイ</t>
    </rPh>
    <rPh sb="4" eb="6">
      <t>ネンキン</t>
    </rPh>
    <rPh sb="7" eb="9">
      <t>ハナコ</t>
    </rPh>
    <rPh sb="9" eb="10">
      <t>サマ</t>
    </rPh>
    <phoneticPr fontId="1"/>
  </si>
  <si>
    <t>老齢基礎年金　花子様</t>
    <rPh sb="0" eb="2">
      <t>ロウレイ</t>
    </rPh>
    <rPh sb="2" eb="4">
      <t>キソ</t>
    </rPh>
    <rPh sb="4" eb="6">
      <t>ネンキン</t>
    </rPh>
    <rPh sb="7" eb="9">
      <t>ハナコ</t>
    </rPh>
    <phoneticPr fontId="1"/>
  </si>
  <si>
    <t>加給年金　    太郎様</t>
    <rPh sb="0" eb="2">
      <t>カキュウ</t>
    </rPh>
    <rPh sb="2" eb="4">
      <t>ネンキン</t>
    </rPh>
    <rPh sb="9" eb="11">
      <t>タロウ</t>
    </rPh>
    <rPh sb="11" eb="12">
      <t>サマ</t>
    </rPh>
    <phoneticPr fontId="1"/>
  </si>
  <si>
    <t>老齢基礎年金　太郎様</t>
    <rPh sb="0" eb="2">
      <t>ロウレイ</t>
    </rPh>
    <rPh sb="2" eb="4">
      <t>キソ</t>
    </rPh>
    <rPh sb="4" eb="6">
      <t>ネンキン</t>
    </rPh>
    <rPh sb="7" eb="9">
      <t>タロウ</t>
    </rPh>
    <rPh sb="9" eb="10">
      <t>サマ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</si>
</sst>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_);[Red]\(0\)"/>
    <numFmt numFmtId="177" formatCode="#,##0_);[Red]\(#,##0\)"/>
    <numFmt numFmtId="178" formatCode="0_ "/>
    <numFmt numFmtId="179" formatCode="0.0%"/>
    <numFmt numFmtId="180" formatCode="0.000_);[Red]\(0.000\)"/>
    <numFmt numFmtId="181" formatCode="0.000"/>
  </numFmts>
  <fonts count="20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b/>
      <sz val="24"/>
      <color indexed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5" fillId="0" borderId="0" applyFont="0" applyFill="0" applyBorder="0" applyAlignment="0" applyProtection="0"/>
  </cellStyleXfs>
  <cellXfs count="317">
    <xf numFmtId="0" fontId="0" fillId="0" borderId="0" xfId="0"/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176" fontId="5" fillId="0" borderId="0" xfId="0" applyNumberFormat="1" applyFont="1" applyFill="1" applyAlignment="1" applyProtection="1">
      <alignment vertical="center"/>
      <protection hidden="1"/>
    </xf>
    <xf numFmtId="0" fontId="2" fillId="0" borderId="0" xfId="0" applyFont="1" applyFill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  <protection hidden="1"/>
    </xf>
    <xf numFmtId="176" fontId="2" fillId="0" borderId="1" xfId="0" applyNumberFormat="1" applyFont="1" applyFill="1" applyBorder="1" applyAlignment="1" applyProtection="1">
      <alignment horizontal="center" vertical="center"/>
      <protection hidden="1"/>
    </xf>
    <xf numFmtId="176" fontId="2" fillId="0" borderId="2" xfId="0" applyNumberFormat="1" applyFont="1" applyFill="1" applyBorder="1" applyAlignment="1" applyProtection="1">
      <alignment horizontal="center" vertical="center"/>
      <protection hidden="1"/>
    </xf>
    <xf numFmtId="0" fontId="2" fillId="0" borderId="3" xfId="0" applyFont="1" applyFill="1" applyBorder="1" applyAlignment="1" applyProtection="1">
      <alignment horizontal="center" vertical="center"/>
      <protection hidden="1"/>
    </xf>
    <xf numFmtId="176" fontId="2" fillId="0" borderId="3" xfId="0" applyNumberFormat="1" applyFont="1" applyFill="1" applyBorder="1" applyAlignment="1" applyProtection="1">
      <alignment horizontal="center" vertical="center"/>
      <protection hidden="1"/>
    </xf>
    <xf numFmtId="176" fontId="2" fillId="0" borderId="4" xfId="0" applyNumberFormat="1" applyFont="1" applyFill="1" applyBorder="1" applyAlignment="1" applyProtection="1">
      <alignment horizontal="center" vertical="center"/>
      <protection hidden="1"/>
    </xf>
    <xf numFmtId="0" fontId="2" fillId="0" borderId="5" xfId="0" applyFont="1" applyFill="1" applyBorder="1" applyAlignment="1" applyProtection="1">
      <alignment horizontal="center" vertical="center"/>
      <protection hidden="1"/>
    </xf>
    <xf numFmtId="0" fontId="2" fillId="2" borderId="7" xfId="0" applyFont="1" applyFill="1" applyBorder="1" applyAlignment="1" applyProtection="1">
      <alignment horizontal="center" vertical="center"/>
      <protection hidden="1"/>
    </xf>
    <xf numFmtId="176" fontId="2" fillId="2" borderId="7" xfId="0" applyNumberFormat="1" applyFont="1" applyFill="1" applyBorder="1" applyAlignment="1" applyProtection="1">
      <alignment horizontal="center" vertical="center"/>
      <protection hidden="1"/>
    </xf>
    <xf numFmtId="176" fontId="2" fillId="2" borderId="8" xfId="0" applyNumberFormat="1" applyFont="1" applyFill="1" applyBorder="1" applyAlignment="1" applyProtection="1">
      <alignment horizontal="center" vertical="center"/>
      <protection hidden="1"/>
    </xf>
    <xf numFmtId="176" fontId="2" fillId="2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0" xfId="0" applyFont="1" applyFill="1" applyBorder="1" applyAlignment="1" applyProtection="1">
      <alignment horizontal="center" vertical="center"/>
      <protection hidden="1"/>
    </xf>
    <xf numFmtId="176" fontId="2" fillId="0" borderId="10" xfId="0" applyNumberFormat="1" applyFont="1" applyFill="1" applyBorder="1" applyAlignment="1" applyProtection="1">
      <alignment horizontal="center" vertical="center"/>
      <protection hidden="1"/>
    </xf>
    <xf numFmtId="176" fontId="2" fillId="0" borderId="11" xfId="0" applyNumberFormat="1" applyFont="1" applyFill="1" applyBorder="1" applyAlignment="1" applyProtection="1">
      <alignment horizontal="center" vertical="center"/>
      <protection hidden="1"/>
    </xf>
    <xf numFmtId="176" fontId="2" fillId="0" borderId="12" xfId="0" applyNumberFormat="1" applyFont="1" applyFill="1" applyBorder="1" applyAlignment="1" applyProtection="1">
      <alignment horizontal="center" vertical="center"/>
      <protection hidden="1"/>
    </xf>
    <xf numFmtId="176" fontId="2" fillId="0" borderId="13" xfId="0" applyNumberFormat="1" applyFont="1" applyFill="1" applyBorder="1" applyAlignment="1" applyProtection="1">
      <alignment horizontal="center" vertical="center"/>
      <protection hidden="1"/>
    </xf>
    <xf numFmtId="176" fontId="2" fillId="0" borderId="5" xfId="0" applyNumberFormat="1" applyFont="1" applyFill="1" applyBorder="1" applyAlignment="1" applyProtection="1">
      <alignment horizontal="center" vertical="center"/>
      <protection hidden="1"/>
    </xf>
    <xf numFmtId="176" fontId="2" fillId="0" borderId="14" xfId="0" applyNumberFormat="1" applyFont="1" applyFill="1" applyBorder="1" applyAlignment="1" applyProtection="1">
      <alignment horizontal="center" vertical="center"/>
      <protection hidden="1"/>
    </xf>
    <xf numFmtId="176" fontId="2" fillId="0" borderId="6" xfId="0" applyNumberFormat="1" applyFont="1" applyFill="1" applyBorder="1" applyAlignment="1" applyProtection="1">
      <alignment horizontal="center" vertical="center"/>
      <protection hidden="1"/>
    </xf>
    <xf numFmtId="0" fontId="2" fillId="3" borderId="7" xfId="0" applyFont="1" applyFill="1" applyBorder="1" applyAlignment="1" applyProtection="1">
      <alignment horizontal="center" vertical="center"/>
      <protection hidden="1"/>
    </xf>
    <xf numFmtId="176" fontId="2" fillId="3" borderId="7" xfId="0" applyNumberFormat="1" applyFont="1" applyFill="1" applyBorder="1" applyAlignment="1" applyProtection="1">
      <alignment horizontal="center" vertical="center"/>
      <protection hidden="1"/>
    </xf>
    <xf numFmtId="176" fontId="2" fillId="3" borderId="8" xfId="0" applyNumberFormat="1" applyFont="1" applyFill="1" applyBorder="1" applyAlignment="1" applyProtection="1">
      <alignment horizontal="center" vertical="center"/>
      <protection hidden="1"/>
    </xf>
    <xf numFmtId="176" fontId="2" fillId="3" borderId="9" xfId="0" applyNumberFormat="1" applyFont="1" applyFill="1" applyBorder="1" applyAlignment="1" applyProtection="1">
      <alignment horizontal="center" vertical="center"/>
      <protection hidden="1"/>
    </xf>
    <xf numFmtId="176" fontId="2" fillId="3" borderId="15" xfId="0" applyNumberFormat="1" applyFont="1" applyFill="1" applyBorder="1" applyAlignment="1" applyProtection="1">
      <alignment horizontal="center" vertical="center"/>
      <protection hidden="1"/>
    </xf>
    <xf numFmtId="0" fontId="2" fillId="0" borderId="0" xfId="0" applyFont="1" applyFill="1" applyAlignment="1" applyProtection="1">
      <alignment vertical="center"/>
      <protection hidden="1"/>
    </xf>
    <xf numFmtId="0" fontId="11" fillId="0" borderId="10" xfId="0" applyFont="1" applyFill="1" applyBorder="1" applyAlignment="1" applyProtection="1">
      <alignment horizontal="center" vertical="center" wrapText="1"/>
      <protection hidden="1"/>
    </xf>
    <xf numFmtId="176" fontId="11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11" fillId="0" borderId="16" xfId="0" applyNumberFormat="1" applyFont="1" applyFill="1" applyBorder="1" applyAlignment="1" applyProtection="1">
      <alignment horizontal="center" vertical="center" wrapText="1"/>
      <protection hidden="1"/>
    </xf>
    <xf numFmtId="176" fontId="11" fillId="0" borderId="10" xfId="0" applyNumberFormat="1" applyFont="1" applyFill="1" applyBorder="1" applyAlignment="1" applyProtection="1">
      <alignment vertical="center"/>
      <protection hidden="1"/>
    </xf>
    <xf numFmtId="176" fontId="11" fillId="0" borderId="17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176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11" fillId="0" borderId="3" xfId="0" applyNumberFormat="1" applyFont="1" applyFill="1" applyBorder="1" applyAlignment="1" applyProtection="1">
      <alignment vertical="center"/>
      <protection hidden="1"/>
    </xf>
    <xf numFmtId="176" fontId="11" fillId="0" borderId="4" xfId="0" applyNumberFormat="1" applyFont="1" applyFill="1" applyBorder="1" applyAlignment="1" applyProtection="1">
      <alignment horizontal="center" vertical="center" wrapText="1"/>
      <protection hidden="1"/>
    </xf>
    <xf numFmtId="176" fontId="11" fillId="0" borderId="18" xfId="0" applyNumberFormat="1" applyFont="1" applyFill="1" applyBorder="1" applyAlignment="1" applyProtection="1">
      <alignment vertical="center"/>
      <protection hidden="1"/>
    </xf>
    <xf numFmtId="176" fontId="11" fillId="0" borderId="3" xfId="0" applyNumberFormat="1" applyFont="1" applyFill="1" applyBorder="1" applyAlignment="1" applyProtection="1">
      <alignment horizontal="center" vertical="center"/>
      <protection hidden="1"/>
    </xf>
    <xf numFmtId="176" fontId="11" fillId="0" borderId="4" xfId="0" applyNumberFormat="1" applyFont="1" applyFill="1" applyBorder="1" applyAlignment="1" applyProtection="1">
      <alignment vertical="center"/>
      <protection hidden="1"/>
    </xf>
    <xf numFmtId="0" fontId="11" fillId="0" borderId="5" xfId="0" applyFont="1" applyFill="1" applyBorder="1" applyAlignment="1" applyProtection="1">
      <alignment horizontal="center" vertical="center" wrapText="1"/>
      <protection hidden="1"/>
    </xf>
    <xf numFmtId="176" fontId="11" fillId="0" borderId="5" xfId="0" applyNumberFormat="1" applyFont="1" applyFill="1" applyBorder="1" applyAlignment="1" applyProtection="1">
      <alignment horizontal="center" vertical="center" wrapText="1"/>
      <protection hidden="1"/>
    </xf>
    <xf numFmtId="176" fontId="11" fillId="0" borderId="19" xfId="0" applyNumberFormat="1" applyFont="1" applyFill="1" applyBorder="1" applyAlignment="1" applyProtection="1">
      <alignment vertical="center"/>
      <protection hidden="1"/>
    </xf>
    <xf numFmtId="176" fontId="11" fillId="0" borderId="5" xfId="0" applyNumberFormat="1" applyFont="1" applyFill="1" applyBorder="1" applyAlignment="1" applyProtection="1">
      <alignment horizontal="center" vertical="center"/>
      <protection hidden="1"/>
    </xf>
    <xf numFmtId="176" fontId="11" fillId="0" borderId="5" xfId="0" applyNumberFormat="1" applyFont="1" applyFill="1" applyBorder="1" applyAlignment="1" applyProtection="1">
      <alignment vertical="center"/>
      <protection hidden="1"/>
    </xf>
    <xf numFmtId="176" fontId="11" fillId="0" borderId="6" xfId="0" applyNumberFormat="1" applyFont="1" applyFill="1" applyBorder="1" applyAlignment="1" applyProtection="1">
      <alignment vertical="center"/>
      <protection hidden="1"/>
    </xf>
    <xf numFmtId="0" fontId="2" fillId="0" borderId="20" xfId="0" applyFont="1" applyFill="1" applyBorder="1" applyAlignment="1" applyProtection="1">
      <alignment vertical="center"/>
      <protection hidden="1"/>
    </xf>
    <xf numFmtId="0" fontId="6" fillId="0" borderId="16" xfId="0" applyFont="1" applyFill="1" applyBorder="1" applyAlignment="1" applyProtection="1">
      <alignment vertical="center"/>
      <protection hidden="1"/>
    </xf>
    <xf numFmtId="38" fontId="2" fillId="0" borderId="0" xfId="0" applyNumberFormat="1" applyFont="1" applyFill="1" applyAlignment="1" applyProtection="1">
      <alignment vertical="center"/>
      <protection hidden="1"/>
    </xf>
    <xf numFmtId="0" fontId="6" fillId="0" borderId="3" xfId="0" applyFont="1" applyFill="1" applyBorder="1" applyAlignment="1" applyProtection="1">
      <alignment vertical="center"/>
      <protection hidden="1"/>
    </xf>
    <xf numFmtId="179" fontId="2" fillId="0" borderId="3" xfId="0" applyNumberFormat="1" applyFont="1" applyFill="1" applyBorder="1" applyAlignment="1" applyProtection="1">
      <alignment horizontal="right" vertical="center"/>
      <protection hidden="1"/>
    </xf>
    <xf numFmtId="0" fontId="6" fillId="0" borderId="20" xfId="0" applyFont="1" applyFill="1" applyBorder="1" applyAlignment="1" applyProtection="1">
      <alignment vertical="center"/>
      <protection hidden="1"/>
    </xf>
    <xf numFmtId="179" fontId="2" fillId="0" borderId="20" xfId="0" applyNumberFormat="1" applyFont="1" applyFill="1" applyBorder="1" applyAlignment="1" applyProtection="1">
      <alignment horizontal="right" vertical="center"/>
      <protection hidden="1"/>
    </xf>
    <xf numFmtId="178" fontId="2" fillId="0" borderId="0" xfId="0" applyNumberFormat="1" applyFont="1" applyFill="1" applyAlignment="1" applyProtection="1">
      <alignment vertical="center" shrinkToFit="1"/>
      <protection hidden="1"/>
    </xf>
    <xf numFmtId="0" fontId="6" fillId="0" borderId="10" xfId="0" applyFont="1" applyFill="1" applyBorder="1" applyAlignment="1" applyProtection="1">
      <alignment vertical="center"/>
      <protection hidden="1"/>
    </xf>
    <xf numFmtId="176" fontId="2" fillId="0" borderId="0" xfId="0" applyNumberFormat="1" applyFont="1" applyFill="1" applyAlignment="1" applyProtection="1">
      <alignment vertical="center"/>
      <protection hidden="1"/>
    </xf>
    <xf numFmtId="176" fontId="6" fillId="0" borderId="3" xfId="0" applyNumberFormat="1" applyFont="1" applyFill="1" applyBorder="1" applyAlignment="1" applyProtection="1">
      <alignment vertical="center"/>
      <protection hidden="1"/>
    </xf>
    <xf numFmtId="179" fontId="2" fillId="0" borderId="3" xfId="0" applyNumberFormat="1" applyFont="1" applyFill="1" applyBorder="1" applyAlignment="1" applyProtection="1">
      <alignment vertical="center"/>
      <protection hidden="1"/>
    </xf>
    <xf numFmtId="179" fontId="2" fillId="0" borderId="10" xfId="0" applyNumberFormat="1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 shrinkToFit="1"/>
      <protection hidden="1"/>
    </xf>
    <xf numFmtId="0" fontId="8" fillId="0" borderId="0" xfId="0" applyFont="1" applyFill="1" applyAlignment="1" applyProtection="1">
      <alignment vertical="center"/>
      <protection hidden="1"/>
    </xf>
    <xf numFmtId="176" fontId="8" fillId="0" borderId="0" xfId="0" applyNumberFormat="1" applyFont="1" applyFill="1" applyAlignment="1" applyProtection="1">
      <alignment vertical="center"/>
      <protection hidden="1"/>
    </xf>
    <xf numFmtId="180" fontId="2" fillId="0" borderId="0" xfId="0" applyNumberFormat="1" applyFont="1" applyFill="1" applyAlignment="1" applyProtection="1">
      <alignment vertical="center"/>
      <protection hidden="1"/>
    </xf>
    <xf numFmtId="180" fontId="2" fillId="0" borderId="21" xfId="0" applyNumberFormat="1" applyFont="1" applyFill="1" applyBorder="1" applyAlignment="1" applyProtection="1">
      <alignment vertical="center"/>
      <protection hidden="1"/>
    </xf>
    <xf numFmtId="176" fontId="4" fillId="0" borderId="0" xfId="0" applyNumberFormat="1" applyFont="1" applyFill="1" applyAlignment="1" applyProtection="1">
      <alignment vertical="center"/>
      <protection hidden="1"/>
    </xf>
    <xf numFmtId="176" fontId="12" fillId="0" borderId="0" xfId="0" applyNumberFormat="1" applyFont="1" applyFill="1" applyAlignment="1" applyProtection="1">
      <alignment vertical="center"/>
      <protection hidden="1"/>
    </xf>
    <xf numFmtId="176" fontId="9" fillId="0" borderId="0" xfId="0" applyNumberFormat="1" applyFont="1" applyFill="1" applyAlignment="1" applyProtection="1">
      <alignment vertical="center"/>
      <protection hidden="1"/>
    </xf>
    <xf numFmtId="176" fontId="10" fillId="0" borderId="1" xfId="0" applyNumberFormat="1" applyFont="1" applyFill="1" applyBorder="1" applyAlignment="1" applyProtection="1">
      <alignment horizontal="center" vertical="center"/>
      <protection hidden="1"/>
    </xf>
    <xf numFmtId="176" fontId="10" fillId="0" borderId="3" xfId="0" applyNumberFormat="1" applyFont="1" applyFill="1" applyBorder="1" applyAlignment="1" applyProtection="1">
      <alignment horizontal="center" vertical="center"/>
      <protection hidden="1"/>
    </xf>
    <xf numFmtId="176" fontId="10" fillId="2" borderId="7" xfId="0" applyNumberFormat="1" applyFont="1" applyFill="1" applyBorder="1" applyAlignment="1" applyProtection="1">
      <alignment horizontal="center" vertical="center"/>
      <protection hidden="1"/>
    </xf>
    <xf numFmtId="176" fontId="10" fillId="0" borderId="10" xfId="0" applyNumberFormat="1" applyFont="1" applyFill="1" applyBorder="1" applyAlignment="1" applyProtection="1">
      <alignment horizontal="center" vertical="center"/>
      <protection hidden="1"/>
    </xf>
    <xf numFmtId="176" fontId="10" fillId="0" borderId="5" xfId="0" applyNumberFormat="1" applyFont="1" applyFill="1" applyBorder="1" applyAlignment="1" applyProtection="1">
      <alignment horizontal="center" vertical="center"/>
      <protection hidden="1"/>
    </xf>
    <xf numFmtId="176" fontId="10" fillId="3" borderId="7" xfId="0" applyNumberFormat="1" applyFont="1" applyFill="1" applyBorder="1" applyAlignment="1" applyProtection="1">
      <alignment horizontal="center" vertical="center"/>
      <protection hidden="1"/>
    </xf>
    <xf numFmtId="176" fontId="13" fillId="0" borderId="10" xfId="0" applyNumberFormat="1" applyFont="1" applyFill="1" applyBorder="1" applyAlignment="1" applyProtection="1">
      <alignment horizontal="center" vertical="center" wrapText="1"/>
      <protection hidden="1"/>
    </xf>
    <xf numFmtId="176" fontId="13" fillId="0" borderId="3" xfId="0" applyNumberFormat="1" applyFont="1" applyFill="1" applyBorder="1" applyAlignment="1" applyProtection="1">
      <alignment horizontal="center" vertical="center" wrapText="1"/>
      <protection hidden="1"/>
    </xf>
    <xf numFmtId="176" fontId="13" fillId="0" borderId="5" xfId="0" applyNumberFormat="1" applyFont="1" applyFill="1" applyBorder="1" applyAlignment="1" applyProtection="1">
      <alignment horizontal="center" vertical="center" wrapText="1"/>
      <protection hidden="1"/>
    </xf>
    <xf numFmtId="179" fontId="2" fillId="0" borderId="16" xfId="0" applyNumberFormat="1" applyFont="1" applyFill="1" applyBorder="1" applyAlignment="1" applyProtection="1">
      <alignment vertical="center"/>
      <protection hidden="1"/>
    </xf>
    <xf numFmtId="0" fontId="6" fillId="4" borderId="16" xfId="0" applyFont="1" applyFill="1" applyBorder="1" applyAlignment="1" applyProtection="1">
      <alignment vertical="center"/>
      <protection hidden="1"/>
    </xf>
    <xf numFmtId="0" fontId="6" fillId="4" borderId="3" xfId="0" applyFont="1" applyFill="1" applyBorder="1" applyAlignment="1" applyProtection="1">
      <alignment vertical="center"/>
      <protection hidden="1"/>
    </xf>
    <xf numFmtId="0" fontId="6" fillId="4" borderId="20" xfId="0" applyFont="1" applyFill="1" applyBorder="1" applyAlignment="1" applyProtection="1">
      <alignment vertical="center"/>
      <protection hidden="1"/>
    </xf>
    <xf numFmtId="179" fontId="2" fillId="0" borderId="1" xfId="0" applyNumberFormat="1" applyFont="1" applyFill="1" applyBorder="1" applyAlignment="1" applyProtection="1">
      <alignment vertical="center"/>
      <protection hidden="1"/>
    </xf>
    <xf numFmtId="176" fontId="6" fillId="4" borderId="3" xfId="0" applyNumberFormat="1" applyFont="1" applyFill="1" applyBorder="1" applyAlignment="1" applyProtection="1">
      <alignment vertical="center"/>
      <protection hidden="1"/>
    </xf>
    <xf numFmtId="0" fontId="6" fillId="4" borderId="22" xfId="0" applyFont="1" applyFill="1" applyBorder="1" applyAlignment="1" applyProtection="1">
      <alignment vertical="center"/>
      <protection hidden="1"/>
    </xf>
    <xf numFmtId="179" fontId="10" fillId="0" borderId="3" xfId="0" applyNumberFormat="1" applyFont="1" applyFill="1" applyBorder="1" applyAlignment="1" applyProtection="1">
      <alignment vertical="center"/>
      <protection hidden="1"/>
    </xf>
    <xf numFmtId="0" fontId="6" fillId="0" borderId="23" xfId="0" applyFont="1" applyFill="1" applyBorder="1" applyAlignment="1" applyProtection="1">
      <alignment vertical="center"/>
      <protection hidden="1"/>
    </xf>
    <xf numFmtId="179" fontId="10" fillId="0" borderId="10" xfId="0" applyNumberFormat="1" applyFont="1" applyFill="1" applyBorder="1" applyAlignment="1" applyProtection="1">
      <alignment vertical="center"/>
      <protection hidden="1"/>
    </xf>
    <xf numFmtId="176" fontId="10" fillId="0" borderId="0" xfId="0" applyNumberFormat="1" applyFont="1" applyFill="1" applyAlignment="1" applyProtection="1">
      <alignment vertical="center"/>
      <protection hidden="1"/>
    </xf>
    <xf numFmtId="176" fontId="14" fillId="0" borderId="0" xfId="0" applyNumberFormat="1" applyFont="1" applyFill="1" applyAlignment="1" applyProtection="1">
      <alignment vertical="center"/>
      <protection hidden="1"/>
    </xf>
    <xf numFmtId="180" fontId="10" fillId="0" borderId="21" xfId="0" applyNumberFormat="1" applyFont="1" applyFill="1" applyBorder="1" applyAlignment="1" applyProtection="1">
      <alignment vertical="center"/>
      <protection hidden="1"/>
    </xf>
    <xf numFmtId="177" fontId="4" fillId="0" borderId="0" xfId="0" applyNumberFormat="1" applyFont="1" applyFill="1" applyAlignment="1" applyProtection="1">
      <alignment vertical="center"/>
      <protection hidden="1"/>
    </xf>
    <xf numFmtId="177" fontId="5" fillId="0" borderId="0" xfId="0" applyNumberFormat="1" applyFont="1" applyFill="1" applyAlignment="1" applyProtection="1">
      <alignment vertical="center"/>
      <protection hidden="1"/>
    </xf>
    <xf numFmtId="177" fontId="2" fillId="0" borderId="0" xfId="0" applyNumberFormat="1" applyFont="1" applyFill="1" applyAlignment="1" applyProtection="1">
      <alignment horizontal="center" vertical="center"/>
      <protection hidden="1"/>
    </xf>
    <xf numFmtId="177" fontId="2" fillId="0" borderId="0" xfId="0" applyNumberFormat="1" applyFont="1" applyFill="1" applyAlignment="1" applyProtection="1">
      <alignment vertical="center"/>
      <protection hidden="1"/>
    </xf>
    <xf numFmtId="0" fontId="11" fillId="0" borderId="23" xfId="0" applyFont="1" applyFill="1" applyBorder="1" applyAlignment="1" applyProtection="1">
      <alignment horizontal="center" vertical="center" wrapText="1"/>
      <protection hidden="1"/>
    </xf>
    <xf numFmtId="0" fontId="6" fillId="5" borderId="16" xfId="0" applyFont="1" applyFill="1" applyBorder="1" applyAlignment="1" applyProtection="1">
      <alignment vertical="center"/>
      <protection hidden="1"/>
    </xf>
    <xf numFmtId="0" fontId="6" fillId="5" borderId="3" xfId="0" applyFont="1" applyFill="1" applyBorder="1" applyAlignment="1" applyProtection="1">
      <alignment vertical="center"/>
      <protection hidden="1"/>
    </xf>
    <xf numFmtId="0" fontId="6" fillId="5" borderId="22" xfId="0" applyFont="1" applyFill="1" applyBorder="1" applyAlignment="1" applyProtection="1">
      <alignment vertical="center"/>
      <protection hidden="1"/>
    </xf>
    <xf numFmtId="177" fontId="2" fillId="0" borderId="0" xfId="0" applyNumberFormat="1" applyFont="1" applyFill="1" applyAlignment="1" applyProtection="1">
      <alignment vertical="center" shrinkToFit="1"/>
      <protection hidden="1"/>
    </xf>
    <xf numFmtId="177" fontId="8" fillId="0" borderId="0" xfId="0" applyNumberFormat="1" applyFont="1" applyFill="1" applyAlignment="1" applyProtection="1">
      <alignment vertical="center"/>
      <protection hidden="1"/>
    </xf>
    <xf numFmtId="179" fontId="10" fillId="0" borderId="5" xfId="0" applyNumberFormat="1" applyFont="1" applyFill="1" applyBorder="1" applyAlignment="1" applyProtection="1">
      <alignment vertical="center" shrinkToFit="1"/>
      <protection hidden="1"/>
    </xf>
    <xf numFmtId="176" fontId="13" fillId="0" borderId="3" xfId="0" applyNumberFormat="1" applyFont="1" applyFill="1" applyBorder="1" applyAlignment="1" applyProtection="1">
      <alignment vertical="center"/>
      <protection hidden="1"/>
    </xf>
    <xf numFmtId="38" fontId="2" fillId="0" borderId="9" xfId="1" applyNumberFormat="1" applyFont="1" applyFill="1" applyBorder="1" applyAlignment="1" applyProtection="1">
      <alignment vertical="center"/>
      <protection hidden="1"/>
    </xf>
    <xf numFmtId="176" fontId="2" fillId="0" borderId="7" xfId="1" applyNumberFormat="1" applyFont="1" applyFill="1" applyBorder="1" applyAlignment="1" applyProtection="1">
      <alignment vertical="center"/>
      <protection hidden="1"/>
    </xf>
    <xf numFmtId="176" fontId="10" fillId="0" borderId="7" xfId="1" applyNumberFormat="1" applyFont="1" applyFill="1" applyBorder="1" applyAlignment="1" applyProtection="1">
      <alignment vertical="center"/>
      <protection hidden="1"/>
    </xf>
    <xf numFmtId="176" fontId="2" fillId="0" borderId="8" xfId="1" applyNumberFormat="1" applyFont="1" applyFill="1" applyBorder="1" applyAlignment="1" applyProtection="1">
      <alignment vertical="center"/>
      <protection hidden="1"/>
    </xf>
    <xf numFmtId="176" fontId="2" fillId="0" borderId="9" xfId="1" applyNumberFormat="1" applyFont="1" applyFill="1" applyBorder="1" applyAlignment="1" applyProtection="1">
      <alignment vertical="center"/>
      <protection hidden="1"/>
    </xf>
    <xf numFmtId="176" fontId="2" fillId="0" borderId="15" xfId="1" applyNumberFormat="1" applyFont="1" applyFill="1" applyBorder="1" applyAlignment="1" applyProtection="1">
      <alignment vertical="center"/>
      <protection hidden="1"/>
    </xf>
    <xf numFmtId="38" fontId="10" fillId="0" borderId="16" xfId="1" applyFont="1" applyFill="1" applyBorder="1" applyAlignment="1" applyProtection="1">
      <alignment vertical="center"/>
      <protection hidden="1"/>
    </xf>
    <xf numFmtId="38" fontId="2" fillId="0" borderId="16" xfId="1" applyFont="1" applyFill="1" applyBorder="1" applyAlignment="1" applyProtection="1">
      <alignment vertical="center"/>
      <protection hidden="1"/>
    </xf>
    <xf numFmtId="38" fontId="2" fillId="0" borderId="12" xfId="1" applyFont="1" applyFill="1" applyBorder="1" applyAlignment="1" applyProtection="1">
      <alignment vertical="center"/>
      <protection hidden="1"/>
    </xf>
    <xf numFmtId="38" fontId="2" fillId="0" borderId="3" xfId="1" applyFont="1" applyFill="1" applyBorder="1" applyAlignment="1" applyProtection="1">
      <alignment vertical="center"/>
      <protection hidden="1"/>
    </xf>
    <xf numFmtId="38" fontId="10" fillId="0" borderId="3" xfId="1" applyFont="1" applyFill="1" applyBorder="1" applyAlignment="1" applyProtection="1">
      <alignment vertical="center"/>
      <protection hidden="1"/>
    </xf>
    <xf numFmtId="38" fontId="2" fillId="0" borderId="4" xfId="1" applyFont="1" applyFill="1" applyBorder="1" applyAlignment="1" applyProtection="1">
      <alignment vertical="center"/>
      <protection hidden="1"/>
    </xf>
    <xf numFmtId="38" fontId="2" fillId="0" borderId="13" xfId="1" applyFont="1" applyFill="1" applyBorder="1" applyAlignment="1" applyProtection="1">
      <alignment vertical="center"/>
      <protection hidden="1"/>
    </xf>
    <xf numFmtId="38" fontId="10" fillId="0" borderId="4" xfId="1" applyFont="1" applyFill="1" applyBorder="1" applyAlignment="1" applyProtection="1">
      <alignment vertical="center"/>
      <protection hidden="1"/>
    </xf>
    <xf numFmtId="38" fontId="2" fillId="0" borderId="20" xfId="1" applyFont="1" applyFill="1" applyBorder="1" applyAlignment="1" applyProtection="1">
      <alignment vertical="center"/>
      <protection hidden="1"/>
    </xf>
    <xf numFmtId="38" fontId="10" fillId="0" borderId="20" xfId="1" applyFont="1" applyFill="1" applyBorder="1" applyAlignment="1" applyProtection="1">
      <alignment vertical="center"/>
      <protection hidden="1"/>
    </xf>
    <xf numFmtId="38" fontId="2" fillId="0" borderId="24" xfId="1" applyFont="1" applyFill="1" applyBorder="1" applyAlignment="1" applyProtection="1">
      <alignment vertical="center"/>
      <protection hidden="1"/>
    </xf>
    <xf numFmtId="38" fontId="2" fillId="6" borderId="16" xfId="1" applyFont="1" applyFill="1" applyBorder="1" applyAlignment="1" applyProtection="1">
      <alignment vertical="center" shrinkToFit="1"/>
      <protection hidden="1"/>
    </xf>
    <xf numFmtId="38" fontId="2" fillId="6" borderId="25" xfId="1" applyFont="1" applyFill="1" applyBorder="1" applyAlignment="1" applyProtection="1">
      <alignment vertical="center" shrinkToFit="1"/>
      <protection hidden="1"/>
    </xf>
    <xf numFmtId="38" fontId="10" fillId="6" borderId="25" xfId="1" applyFont="1" applyFill="1" applyBorder="1" applyAlignment="1" applyProtection="1">
      <alignment vertical="center" shrinkToFit="1"/>
      <protection hidden="1"/>
    </xf>
    <xf numFmtId="38" fontId="2" fillId="6" borderId="26" xfId="1" applyFont="1" applyFill="1" applyBorder="1" applyAlignment="1" applyProtection="1">
      <alignment vertical="center" shrinkToFit="1"/>
      <protection hidden="1"/>
    </xf>
    <xf numFmtId="38" fontId="10" fillId="0" borderId="1" xfId="1" applyFont="1" applyFill="1" applyBorder="1" applyAlignment="1" applyProtection="1">
      <alignment vertical="center"/>
      <protection hidden="1"/>
    </xf>
    <xf numFmtId="38" fontId="10" fillId="0" borderId="10" xfId="1" applyFont="1" applyFill="1" applyBorder="1" applyAlignment="1" applyProtection="1">
      <alignment vertical="center"/>
      <protection hidden="1"/>
    </xf>
    <xf numFmtId="38" fontId="10" fillId="0" borderId="27" xfId="1" applyFont="1" applyFill="1" applyBorder="1" applyAlignment="1" applyProtection="1">
      <alignment vertical="center"/>
      <protection hidden="1"/>
    </xf>
    <xf numFmtId="38" fontId="2" fillId="0" borderId="10" xfId="1" applyFont="1" applyFill="1" applyBorder="1" applyAlignment="1" applyProtection="1">
      <alignment vertical="center"/>
      <protection hidden="1"/>
    </xf>
    <xf numFmtId="38" fontId="6" fillId="0" borderId="3" xfId="1" applyFont="1" applyFill="1" applyBorder="1" applyAlignment="1" applyProtection="1">
      <alignment vertical="center"/>
      <protection hidden="1"/>
    </xf>
    <xf numFmtId="38" fontId="2" fillId="0" borderId="0" xfId="1" applyFont="1" applyFill="1" applyAlignment="1" applyProtection="1">
      <alignment vertical="center"/>
      <protection hidden="1"/>
    </xf>
    <xf numFmtId="38" fontId="6" fillId="4" borderId="3" xfId="1" applyFont="1" applyFill="1" applyBorder="1" applyAlignment="1" applyProtection="1">
      <alignment vertical="center"/>
      <protection hidden="1"/>
    </xf>
    <xf numFmtId="38" fontId="2" fillId="0" borderId="17" xfId="1" applyFont="1" applyFill="1" applyBorder="1" applyAlignment="1" applyProtection="1">
      <alignment vertical="center"/>
      <protection hidden="1"/>
    </xf>
    <xf numFmtId="38" fontId="2" fillId="7" borderId="25" xfId="1" applyFont="1" applyFill="1" applyBorder="1" applyAlignment="1" applyProtection="1">
      <alignment vertical="center" shrinkToFit="1"/>
      <protection hidden="1"/>
    </xf>
    <xf numFmtId="38" fontId="10" fillId="7" borderId="25" xfId="1" applyFont="1" applyFill="1" applyBorder="1" applyAlignment="1" applyProtection="1">
      <alignment vertical="center" shrinkToFit="1"/>
      <protection hidden="1"/>
    </xf>
    <xf numFmtId="38" fontId="2" fillId="7" borderId="26" xfId="1" applyFont="1" applyFill="1" applyBorder="1" applyAlignment="1" applyProtection="1">
      <alignment vertical="center" shrinkToFit="1"/>
      <protection hidden="1"/>
    </xf>
    <xf numFmtId="0" fontId="2" fillId="0" borderId="0" xfId="1" applyNumberFormat="1" applyFont="1" applyFill="1" applyAlignment="1" applyProtection="1">
      <alignment vertical="center" shrinkToFit="1"/>
      <protection hidden="1"/>
    </xf>
    <xf numFmtId="3" fontId="2" fillId="2" borderId="28" xfId="1" applyNumberFormat="1" applyFont="1" applyFill="1" applyBorder="1" applyAlignment="1" applyProtection="1">
      <alignment vertical="center" shrinkToFit="1"/>
      <protection hidden="1"/>
    </xf>
    <xf numFmtId="3" fontId="10" fillId="2" borderId="28" xfId="1" applyNumberFormat="1" applyFont="1" applyFill="1" applyBorder="1" applyAlignment="1" applyProtection="1">
      <alignment vertical="center" shrinkToFit="1"/>
      <protection hidden="1"/>
    </xf>
    <xf numFmtId="3" fontId="2" fillId="2" borderId="29" xfId="1" applyNumberFormat="1" applyFont="1" applyFill="1" applyBorder="1" applyAlignment="1" applyProtection="1">
      <alignment vertical="center" shrinkToFit="1"/>
      <protection hidden="1"/>
    </xf>
    <xf numFmtId="3" fontId="2" fillId="0" borderId="5" xfId="1" applyNumberFormat="1" applyFont="1" applyFill="1" applyBorder="1" applyAlignment="1" applyProtection="1">
      <alignment vertical="center" shrinkToFit="1"/>
      <protection hidden="1"/>
    </xf>
    <xf numFmtId="3" fontId="10" fillId="0" borderId="5" xfId="1" applyNumberFormat="1" applyFont="1" applyFill="1" applyBorder="1" applyAlignment="1" applyProtection="1">
      <alignment vertical="center" shrinkToFit="1"/>
      <protection hidden="1"/>
    </xf>
    <xf numFmtId="3" fontId="2" fillId="0" borderId="29" xfId="1" applyNumberFormat="1" applyFont="1" applyFill="1" applyBorder="1" applyAlignment="1" applyProtection="1">
      <alignment vertical="center" shrinkToFit="1"/>
      <protection hidden="1"/>
    </xf>
    <xf numFmtId="38" fontId="6" fillId="8" borderId="3" xfId="1" applyFont="1" applyFill="1" applyBorder="1" applyAlignment="1" applyProtection="1">
      <alignment vertical="center"/>
      <protection hidden="1"/>
    </xf>
    <xf numFmtId="38" fontId="6" fillId="5" borderId="3" xfId="1" applyFont="1" applyFill="1" applyBorder="1" applyAlignment="1" applyProtection="1">
      <alignment vertical="center"/>
      <protection hidden="1"/>
    </xf>
    <xf numFmtId="0" fontId="2" fillId="0" borderId="0" xfId="0" applyFont="1" applyFill="1" applyAlignment="1" applyProtection="1">
      <alignment vertical="center"/>
      <protection locked="0" hidden="1"/>
    </xf>
    <xf numFmtId="177" fontId="2" fillId="0" borderId="0" xfId="0" applyNumberFormat="1" applyFont="1" applyFill="1" applyAlignment="1" applyProtection="1">
      <alignment vertical="center"/>
      <protection locked="0" hidden="1"/>
    </xf>
    <xf numFmtId="0" fontId="13" fillId="0" borderId="10" xfId="0" applyFont="1" applyFill="1" applyBorder="1" applyAlignment="1" applyProtection="1">
      <alignment horizontal="center" vertical="center" wrapText="1"/>
      <protection hidden="1"/>
    </xf>
    <xf numFmtId="38" fontId="6" fillId="0" borderId="3" xfId="1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179" fontId="2" fillId="0" borderId="3" xfId="0" applyNumberFormat="1" applyFont="1" applyFill="1" applyBorder="1" applyAlignment="1" applyProtection="1">
      <alignment vertical="center"/>
      <protection locked="0"/>
    </xf>
    <xf numFmtId="0" fontId="6" fillId="0" borderId="10" xfId="0" applyFont="1" applyFill="1" applyBorder="1" applyAlignment="1" applyProtection="1">
      <alignment vertical="center"/>
      <protection locked="0"/>
    </xf>
    <xf numFmtId="179" fontId="2" fillId="0" borderId="10" xfId="0" applyNumberFormat="1" applyFont="1" applyFill="1" applyBorder="1" applyAlignment="1" applyProtection="1">
      <alignment vertical="center"/>
      <protection locked="0"/>
    </xf>
    <xf numFmtId="181" fontId="10" fillId="0" borderId="21" xfId="0" applyNumberFormat="1" applyFont="1" applyBorder="1" applyAlignment="1" applyProtection="1">
      <alignment vertical="center"/>
      <protection locked="0"/>
    </xf>
    <xf numFmtId="38" fontId="2" fillId="0" borderId="32" xfId="1" applyFont="1" applyFill="1" applyBorder="1" applyAlignment="1" applyProtection="1">
      <alignment horizontal="center" vertical="center" wrapText="1"/>
      <protection locked="0"/>
    </xf>
    <xf numFmtId="38" fontId="2" fillId="0" borderId="33" xfId="1" applyFont="1" applyFill="1" applyBorder="1" applyAlignment="1" applyProtection="1">
      <alignment horizontal="center" vertical="center" wrapText="1"/>
      <protection locked="0"/>
    </xf>
    <xf numFmtId="38" fontId="2" fillId="0" borderId="3" xfId="1" applyFont="1" applyFill="1" applyBorder="1" applyAlignment="1" applyProtection="1">
      <alignment horizontal="center" vertical="center" wrapText="1"/>
      <protection locked="0"/>
    </xf>
    <xf numFmtId="38" fontId="2" fillId="0" borderId="4" xfId="1" applyFont="1" applyFill="1" applyBorder="1" applyAlignment="1" applyProtection="1">
      <alignment horizontal="center" vertical="center" wrapText="1"/>
      <protection locked="0"/>
    </xf>
    <xf numFmtId="38" fontId="2" fillId="0" borderId="30" xfId="1" applyFont="1" applyFill="1" applyBorder="1" applyAlignment="1" applyProtection="1">
      <alignment horizontal="center" vertical="center" wrapText="1"/>
      <protection locked="0"/>
    </xf>
    <xf numFmtId="38" fontId="2" fillId="0" borderId="34" xfId="1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0" fillId="0" borderId="30" xfId="0" applyFont="1" applyFill="1" applyBorder="1" applyAlignment="1" applyProtection="1">
      <alignment horizontal="center" vertical="center"/>
      <protection hidden="1"/>
    </xf>
    <xf numFmtId="0" fontId="10" fillId="0" borderId="31" xfId="0" applyFont="1" applyFill="1" applyBorder="1" applyAlignment="1" applyProtection="1">
      <alignment horizontal="center" vertical="center"/>
      <protection hidden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176" fontId="2" fillId="2" borderId="7" xfId="0" applyNumberFormat="1" applyFont="1" applyFill="1" applyBorder="1" applyAlignment="1" applyProtection="1">
      <alignment horizontal="center" vertical="center"/>
    </xf>
    <xf numFmtId="176" fontId="2" fillId="2" borderId="8" xfId="0" applyNumberFormat="1" applyFont="1" applyFill="1" applyBorder="1" applyAlignment="1" applyProtection="1">
      <alignment horizontal="center" vertical="center"/>
    </xf>
    <xf numFmtId="176" fontId="2" fillId="2" borderId="9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2" fillId="3" borderId="7" xfId="0" applyFont="1" applyFill="1" applyBorder="1" applyAlignment="1" applyProtection="1">
      <alignment horizontal="center" vertical="center"/>
    </xf>
    <xf numFmtId="176" fontId="2" fillId="3" borderId="7" xfId="0" applyNumberFormat="1" applyFont="1" applyFill="1" applyBorder="1" applyAlignment="1" applyProtection="1">
      <alignment horizontal="center" vertical="center"/>
    </xf>
    <xf numFmtId="176" fontId="2" fillId="3" borderId="8" xfId="0" applyNumberFormat="1" applyFont="1" applyFill="1" applyBorder="1" applyAlignment="1" applyProtection="1">
      <alignment horizontal="center" vertical="center"/>
    </xf>
    <xf numFmtId="176" fontId="2" fillId="3" borderId="9" xfId="0" applyNumberFormat="1" applyFont="1" applyFill="1" applyBorder="1" applyAlignment="1" applyProtection="1">
      <alignment horizontal="center" vertical="center"/>
    </xf>
    <xf numFmtId="176" fontId="2" fillId="3" borderId="15" xfId="0" applyNumberFormat="1" applyFont="1" applyFill="1" applyBorder="1" applyAlignment="1" applyProtection="1">
      <alignment horizontal="center" vertical="center"/>
    </xf>
    <xf numFmtId="0" fontId="6" fillId="0" borderId="16" xfId="0" applyFont="1" applyFill="1" applyBorder="1" applyAlignment="1" applyProtection="1">
      <alignment vertical="center"/>
    </xf>
    <xf numFmtId="179" fontId="2" fillId="0" borderId="16" xfId="0" applyNumberFormat="1" applyFont="1" applyFill="1" applyBorder="1" applyAlignment="1" applyProtection="1">
      <alignment vertical="center"/>
    </xf>
    <xf numFmtId="38" fontId="10" fillId="0" borderId="16" xfId="1" applyFont="1" applyFill="1" applyBorder="1" applyAlignment="1" applyProtection="1">
      <alignment vertical="center"/>
    </xf>
    <xf numFmtId="38" fontId="2" fillId="0" borderId="16" xfId="1" applyFont="1" applyFill="1" applyBorder="1" applyAlignment="1" applyProtection="1">
      <alignment vertical="center"/>
    </xf>
    <xf numFmtId="38" fontId="2" fillId="0" borderId="12" xfId="1" applyFont="1" applyFill="1" applyBorder="1" applyAlignment="1" applyProtection="1">
      <alignment vertical="center"/>
    </xf>
    <xf numFmtId="0" fontId="6" fillId="0" borderId="3" xfId="0" applyFont="1" applyFill="1" applyBorder="1" applyAlignment="1" applyProtection="1">
      <alignment vertical="center"/>
    </xf>
    <xf numFmtId="179" fontId="2" fillId="0" borderId="3" xfId="0" applyNumberFormat="1" applyFont="1" applyFill="1" applyBorder="1" applyAlignment="1" applyProtection="1">
      <alignment horizontal="right" vertical="center"/>
    </xf>
    <xf numFmtId="38" fontId="2" fillId="0" borderId="3" xfId="1" applyFont="1" applyFill="1" applyBorder="1" applyAlignment="1" applyProtection="1">
      <alignment vertical="center"/>
    </xf>
    <xf numFmtId="38" fontId="10" fillId="0" borderId="3" xfId="1" applyFont="1" applyFill="1" applyBorder="1" applyAlignment="1" applyProtection="1">
      <alignment vertical="center"/>
    </xf>
    <xf numFmtId="38" fontId="2" fillId="0" borderId="4" xfId="1" applyFont="1" applyFill="1" applyBorder="1" applyAlignment="1" applyProtection="1">
      <alignment vertical="center"/>
    </xf>
    <xf numFmtId="38" fontId="2" fillId="0" borderId="13" xfId="1" applyFont="1" applyFill="1" applyBorder="1" applyAlignment="1" applyProtection="1">
      <alignment vertical="center"/>
    </xf>
    <xf numFmtId="38" fontId="10" fillId="0" borderId="4" xfId="1" applyFont="1" applyFill="1" applyBorder="1" applyAlignment="1" applyProtection="1">
      <alignment vertical="center"/>
    </xf>
    <xf numFmtId="38" fontId="2" fillId="0" borderId="20" xfId="1" applyFont="1" applyFill="1" applyBorder="1" applyAlignment="1" applyProtection="1">
      <alignment vertical="center"/>
    </xf>
    <xf numFmtId="38" fontId="2" fillId="0" borderId="24" xfId="1" applyFont="1" applyFill="1" applyBorder="1" applyAlignment="1" applyProtection="1">
      <alignment vertical="center"/>
    </xf>
    <xf numFmtId="38" fontId="2" fillId="6" borderId="16" xfId="1" applyFont="1" applyFill="1" applyBorder="1" applyAlignment="1" applyProtection="1">
      <alignment vertical="center" shrinkToFit="1"/>
    </xf>
    <xf numFmtId="38" fontId="2" fillId="6" borderId="25" xfId="1" applyFont="1" applyFill="1" applyBorder="1" applyAlignment="1" applyProtection="1">
      <alignment vertical="center" shrinkToFit="1"/>
    </xf>
    <xf numFmtId="38" fontId="2" fillId="6" borderId="26" xfId="1" applyFont="1" applyFill="1" applyBorder="1" applyAlignment="1" applyProtection="1">
      <alignment vertical="center" shrinkToFit="1"/>
    </xf>
    <xf numFmtId="0" fontId="6" fillId="0" borderId="10" xfId="0" applyFont="1" applyFill="1" applyBorder="1" applyAlignment="1" applyProtection="1">
      <alignment vertical="center"/>
    </xf>
    <xf numFmtId="38" fontId="6" fillId="0" borderId="3" xfId="1" applyFont="1" applyFill="1" applyBorder="1" applyAlignment="1" applyProtection="1">
      <alignment vertical="center"/>
    </xf>
    <xf numFmtId="179" fontId="2" fillId="0" borderId="1" xfId="0" applyNumberFormat="1" applyFont="1" applyFill="1" applyBorder="1" applyAlignment="1" applyProtection="1">
      <alignment vertical="center"/>
    </xf>
    <xf numFmtId="179" fontId="2" fillId="0" borderId="3" xfId="0" applyNumberFormat="1" applyFont="1" applyFill="1" applyBorder="1" applyAlignment="1" applyProtection="1">
      <alignment vertical="center"/>
    </xf>
    <xf numFmtId="38" fontId="10" fillId="0" borderId="1" xfId="1" applyFont="1" applyFill="1" applyBorder="1" applyAlignment="1" applyProtection="1">
      <alignment vertical="center"/>
    </xf>
    <xf numFmtId="38" fontId="2" fillId="0" borderId="10" xfId="1" applyFont="1" applyFill="1" applyBorder="1" applyAlignment="1" applyProtection="1">
      <alignment vertical="center"/>
    </xf>
    <xf numFmtId="38" fontId="2" fillId="7" borderId="25" xfId="1" applyFont="1" applyFill="1" applyBorder="1" applyAlignment="1" applyProtection="1">
      <alignment vertical="center" shrinkToFit="1"/>
    </xf>
    <xf numFmtId="38" fontId="2" fillId="7" borderId="26" xfId="1" applyFont="1" applyFill="1" applyBorder="1" applyAlignment="1" applyProtection="1">
      <alignment vertical="center" shrinkToFit="1"/>
    </xf>
    <xf numFmtId="3" fontId="2" fillId="2" borderId="28" xfId="1" applyNumberFormat="1" applyFont="1" applyFill="1" applyBorder="1" applyAlignment="1" applyProtection="1">
      <alignment vertical="center" shrinkToFit="1"/>
    </xf>
    <xf numFmtId="3" fontId="2" fillId="2" borderId="29" xfId="1" applyNumberFormat="1" applyFont="1" applyFill="1" applyBorder="1" applyAlignment="1" applyProtection="1">
      <alignment vertical="center" shrinkToFit="1"/>
    </xf>
    <xf numFmtId="179" fontId="10" fillId="0" borderId="5" xfId="0" applyNumberFormat="1" applyFont="1" applyFill="1" applyBorder="1" applyAlignment="1" applyProtection="1">
      <alignment vertical="center" shrinkToFit="1"/>
    </xf>
    <xf numFmtId="3" fontId="2" fillId="0" borderId="5" xfId="1" applyNumberFormat="1" applyFont="1" applyFill="1" applyBorder="1" applyAlignment="1" applyProtection="1">
      <alignment vertical="center" shrinkToFit="1"/>
    </xf>
    <xf numFmtId="3" fontId="2" fillId="0" borderId="29" xfId="1" applyNumberFormat="1" applyFont="1" applyFill="1" applyBorder="1" applyAlignment="1" applyProtection="1">
      <alignment vertical="center" shrinkToFit="1"/>
    </xf>
    <xf numFmtId="38" fontId="10" fillId="0" borderId="10" xfId="1" applyFont="1" applyFill="1" applyBorder="1" applyAlignment="1" applyProtection="1">
      <alignment vertical="center"/>
      <protection locked="0"/>
    </xf>
    <xf numFmtId="38" fontId="10" fillId="0" borderId="17" xfId="1" applyFont="1" applyFill="1" applyBorder="1" applyAlignment="1" applyProtection="1">
      <alignment vertical="center"/>
      <protection locked="0"/>
    </xf>
    <xf numFmtId="38" fontId="2" fillId="0" borderId="3" xfId="1" applyFont="1" applyFill="1" applyBorder="1" applyAlignment="1" applyProtection="1">
      <alignment vertical="center"/>
      <protection locked="0"/>
    </xf>
    <xf numFmtId="38" fontId="2" fillId="0" borderId="4" xfId="1" applyFont="1" applyFill="1" applyBorder="1" applyAlignment="1" applyProtection="1">
      <alignment vertical="center"/>
      <protection locked="0"/>
    </xf>
    <xf numFmtId="38" fontId="10" fillId="0" borderId="3" xfId="1" applyFont="1" applyFill="1" applyBorder="1" applyAlignment="1" applyProtection="1">
      <alignment vertical="center"/>
      <protection locked="0"/>
    </xf>
    <xf numFmtId="38" fontId="2" fillId="0" borderId="10" xfId="1" applyFont="1" applyFill="1" applyBorder="1" applyAlignment="1" applyProtection="1">
      <alignment vertical="center"/>
      <protection locked="0"/>
    </xf>
    <xf numFmtId="38" fontId="2" fillId="0" borderId="17" xfId="1" applyFont="1" applyFill="1" applyBorder="1" applyAlignment="1" applyProtection="1">
      <alignment vertical="center"/>
      <protection locked="0"/>
    </xf>
    <xf numFmtId="176" fontId="2" fillId="2" borderId="15" xfId="0" applyNumberFormat="1" applyFont="1" applyFill="1" applyBorder="1" applyAlignment="1" applyProtection="1">
      <alignment horizontal="center" vertical="center"/>
      <protection hidden="1"/>
    </xf>
    <xf numFmtId="176" fontId="2" fillId="2" borderId="15" xfId="0" applyNumberFormat="1" applyFont="1" applyFill="1" applyBorder="1" applyAlignment="1" applyProtection="1">
      <alignment horizontal="center" vertical="center"/>
    </xf>
    <xf numFmtId="176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176" fontId="11" fillId="0" borderId="18" xfId="0" applyNumberFormat="1" applyFont="1" applyFill="1" applyBorder="1" applyAlignment="1" applyProtection="1">
      <alignment vertical="center"/>
      <protection locked="0"/>
    </xf>
    <xf numFmtId="176" fontId="11" fillId="0" borderId="5" xfId="0" applyNumberFormat="1" applyFont="1" applyFill="1" applyBorder="1" applyAlignment="1" applyProtection="1">
      <alignment horizontal="center" vertical="center" wrapText="1"/>
      <protection locked="0"/>
    </xf>
    <xf numFmtId="176" fontId="13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176" fontId="10" fillId="0" borderId="4" xfId="0" applyNumberFormat="1" applyFont="1" applyFill="1" applyBorder="1" applyAlignment="1" applyProtection="1">
      <alignment horizontal="center" vertical="center"/>
      <protection hidden="1"/>
    </xf>
    <xf numFmtId="0" fontId="17" fillId="3" borderId="35" xfId="0" applyFont="1" applyFill="1" applyBorder="1" applyAlignment="1" applyProtection="1">
      <alignment horizontal="left" vertical="center" wrapText="1"/>
      <protection hidden="1"/>
    </xf>
    <xf numFmtId="0" fontId="17" fillId="3" borderId="36" xfId="0" applyFont="1" applyFill="1" applyBorder="1" applyAlignment="1" applyProtection="1">
      <alignment horizontal="left" vertical="center" wrapText="1"/>
      <protection hidden="1"/>
    </xf>
    <xf numFmtId="0" fontId="17" fillId="3" borderId="37" xfId="0" applyFont="1" applyFill="1" applyBorder="1" applyAlignment="1" applyProtection="1">
      <alignment horizontal="left" vertical="center" wrapText="1"/>
      <protection hidden="1"/>
    </xf>
    <xf numFmtId="0" fontId="18" fillId="9" borderId="0" xfId="0" applyFont="1" applyFill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3" fillId="0" borderId="0" xfId="0" applyFont="1" applyFill="1" applyAlignment="1" applyProtection="1">
      <alignment horizontal="left" vertical="center"/>
      <protection hidden="1"/>
    </xf>
    <xf numFmtId="0" fontId="3" fillId="0" borderId="19" xfId="0" applyFont="1" applyFill="1" applyBorder="1" applyAlignment="1" applyProtection="1">
      <alignment horizontal="left" vertical="center"/>
      <protection hidden="1"/>
    </xf>
    <xf numFmtId="176" fontId="5" fillId="0" borderId="19" xfId="0" applyNumberFormat="1" applyFont="1" applyFill="1" applyBorder="1" applyAlignment="1" applyProtection="1">
      <alignment horizontal="center" vertical="center"/>
      <protection hidden="1"/>
    </xf>
    <xf numFmtId="0" fontId="6" fillId="0" borderId="48" xfId="0" applyFont="1" applyFill="1" applyBorder="1" applyAlignment="1" applyProtection="1">
      <alignment horizontal="left" vertical="center"/>
      <protection hidden="1"/>
    </xf>
    <xf numFmtId="0" fontId="6" fillId="0" borderId="50" xfId="0" applyFont="1" applyFill="1" applyBorder="1" applyAlignment="1" applyProtection="1">
      <alignment horizontal="left" vertical="center"/>
      <protection hidden="1"/>
    </xf>
    <xf numFmtId="0" fontId="6" fillId="0" borderId="59" xfId="0" applyFont="1" applyFill="1" applyBorder="1" applyAlignment="1" applyProtection="1">
      <alignment horizontal="left" vertical="center"/>
      <protection hidden="1"/>
    </xf>
    <xf numFmtId="0" fontId="6" fillId="3" borderId="48" xfId="0" applyFont="1" applyFill="1" applyBorder="1" applyAlignment="1" applyProtection="1">
      <alignment vertical="center"/>
      <protection hidden="1"/>
    </xf>
    <xf numFmtId="0" fontId="6" fillId="3" borderId="50" xfId="0" applyFont="1" applyFill="1" applyBorder="1" applyAlignment="1" applyProtection="1">
      <alignment vertical="center"/>
      <protection hidden="1"/>
    </xf>
    <xf numFmtId="0" fontId="6" fillId="3" borderId="51" xfId="0" applyFont="1" applyFill="1" applyBorder="1" applyAlignment="1" applyProtection="1">
      <alignment horizontal="center" vertical="center" textRotation="180"/>
      <protection hidden="1"/>
    </xf>
    <xf numFmtId="0" fontId="6" fillId="3" borderId="52" xfId="0" applyFont="1" applyFill="1" applyBorder="1" applyAlignment="1" applyProtection="1">
      <alignment horizontal="center" vertical="center" textRotation="180"/>
      <protection hidden="1"/>
    </xf>
    <xf numFmtId="0" fontId="6" fillId="0" borderId="53" xfId="0" applyFont="1" applyFill="1" applyBorder="1" applyAlignment="1" applyProtection="1">
      <alignment horizontal="left" vertical="center"/>
      <protection hidden="1"/>
    </xf>
    <xf numFmtId="0" fontId="6" fillId="0" borderId="54" xfId="0" applyFont="1" applyFill="1" applyBorder="1" applyAlignment="1" applyProtection="1">
      <alignment horizontal="left" vertical="center"/>
      <protection hidden="1"/>
    </xf>
    <xf numFmtId="0" fontId="6" fillId="0" borderId="13" xfId="0" applyFont="1" applyFill="1" applyBorder="1" applyAlignment="1" applyProtection="1">
      <alignment horizontal="left" vertical="center"/>
      <protection hidden="1"/>
    </xf>
    <xf numFmtId="0" fontId="6" fillId="0" borderId="55" xfId="0" applyFont="1" applyFill="1" applyBorder="1" applyAlignment="1" applyProtection="1">
      <alignment horizontal="left" vertical="center"/>
      <protection hidden="1"/>
    </xf>
    <xf numFmtId="0" fontId="6" fillId="0" borderId="56" xfId="0" applyFont="1" applyFill="1" applyBorder="1" applyAlignment="1" applyProtection="1">
      <alignment horizontal="left" vertical="center"/>
      <protection hidden="1"/>
    </xf>
    <xf numFmtId="0" fontId="6" fillId="0" borderId="57" xfId="0" applyFont="1" applyFill="1" applyBorder="1" applyAlignment="1" applyProtection="1">
      <alignment horizontal="left" vertical="center"/>
      <protection hidden="1"/>
    </xf>
    <xf numFmtId="0" fontId="6" fillId="0" borderId="58" xfId="0" applyFont="1" applyFill="1" applyBorder="1" applyAlignment="1" applyProtection="1">
      <alignment horizontal="left" vertical="center"/>
      <protection hidden="1"/>
    </xf>
    <xf numFmtId="0" fontId="6" fillId="0" borderId="18" xfId="0" applyFont="1" applyFill="1" applyBorder="1" applyAlignment="1" applyProtection="1">
      <alignment horizontal="left" vertical="center"/>
      <protection hidden="1"/>
    </xf>
    <xf numFmtId="0" fontId="6" fillId="0" borderId="38" xfId="0" applyFont="1" applyFill="1" applyBorder="1" applyAlignment="1" applyProtection="1">
      <alignment horizontal="left" vertical="center"/>
      <protection hidden="1"/>
    </xf>
    <xf numFmtId="0" fontId="6" fillId="0" borderId="19" xfId="0" applyFont="1" applyFill="1" applyBorder="1" applyAlignment="1" applyProtection="1">
      <alignment horizontal="left" vertical="center"/>
      <protection hidden="1"/>
    </xf>
    <xf numFmtId="0" fontId="6" fillId="0" borderId="39" xfId="0" applyFont="1" applyFill="1" applyBorder="1" applyAlignment="1" applyProtection="1">
      <alignment horizontal="left" vertical="center"/>
      <protection hidden="1"/>
    </xf>
    <xf numFmtId="0" fontId="6" fillId="2" borderId="48" xfId="0" applyFont="1" applyFill="1" applyBorder="1" applyAlignment="1" applyProtection="1">
      <alignment horizontal="left" vertical="center"/>
      <protection hidden="1"/>
    </xf>
    <xf numFmtId="0" fontId="6" fillId="2" borderId="50" xfId="0" applyFont="1" applyFill="1" applyBorder="1" applyAlignment="1" applyProtection="1">
      <alignment horizontal="left" vertical="center"/>
      <protection hidden="1"/>
    </xf>
    <xf numFmtId="0" fontId="7" fillId="2" borderId="51" xfId="0" applyFont="1" applyFill="1" applyBorder="1" applyAlignment="1" applyProtection="1">
      <alignment horizontal="center" vertical="center"/>
      <protection hidden="1"/>
    </xf>
    <xf numFmtId="0" fontId="7" fillId="2" borderId="52" xfId="0" applyFont="1" applyFill="1" applyBorder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left" vertical="center"/>
      <protection hidden="1"/>
    </xf>
    <xf numFmtId="0" fontId="6" fillId="0" borderId="38" xfId="0" applyFont="1" applyFill="1" applyBorder="1" applyAlignment="1" applyProtection="1">
      <alignment vertical="center" shrinkToFit="1"/>
      <protection hidden="1"/>
    </xf>
    <xf numFmtId="0" fontId="6" fillId="0" borderId="39" xfId="0" applyFont="1" applyFill="1" applyBorder="1" applyAlignment="1" applyProtection="1">
      <alignment vertical="center" shrinkToFit="1"/>
      <protection hidden="1"/>
    </xf>
    <xf numFmtId="180" fontId="2" fillId="0" borderId="40" xfId="0" applyNumberFormat="1" applyFont="1" applyFill="1" applyBorder="1" applyAlignment="1" applyProtection="1">
      <alignment horizontal="center" vertical="center"/>
      <protection hidden="1"/>
    </xf>
    <xf numFmtId="180" fontId="2" fillId="0" borderId="41" xfId="0" applyNumberFormat="1" applyFont="1" applyFill="1" applyBorder="1" applyAlignment="1" applyProtection="1">
      <alignment horizontal="center" vertical="center"/>
      <protection hidden="1"/>
    </xf>
    <xf numFmtId="0" fontId="2" fillId="0" borderId="42" xfId="0" applyFont="1" applyFill="1" applyBorder="1" applyAlignment="1" applyProtection="1">
      <alignment horizontal="center" vertical="center"/>
      <protection hidden="1"/>
    </xf>
    <xf numFmtId="0" fontId="2" fillId="0" borderId="43" xfId="0" applyFont="1" applyFill="1" applyBorder="1" applyAlignment="1" applyProtection="1">
      <alignment horizontal="center" vertical="center"/>
      <protection hidden="1"/>
    </xf>
    <xf numFmtId="0" fontId="6" fillId="6" borderId="44" xfId="0" applyFont="1" applyFill="1" applyBorder="1" applyAlignment="1" applyProtection="1">
      <alignment vertical="center" textRotation="255"/>
      <protection hidden="1"/>
    </xf>
    <xf numFmtId="0" fontId="6" fillId="6" borderId="45" xfId="0" applyFont="1" applyFill="1" applyBorder="1" applyAlignment="1" applyProtection="1">
      <alignment vertical="center" textRotation="255"/>
      <protection hidden="1"/>
    </xf>
    <xf numFmtId="0" fontId="6" fillId="6" borderId="38" xfId="0" applyFont="1" applyFill="1" applyBorder="1" applyAlignment="1" applyProtection="1">
      <alignment vertical="center" textRotation="255"/>
      <protection hidden="1"/>
    </xf>
    <xf numFmtId="178" fontId="6" fillId="6" borderId="46" xfId="0" applyNumberFormat="1" applyFont="1" applyFill="1" applyBorder="1" applyAlignment="1" applyProtection="1">
      <alignment horizontal="right" vertical="center" shrinkToFit="1"/>
      <protection hidden="1"/>
    </xf>
    <xf numFmtId="178" fontId="6" fillId="6" borderId="47" xfId="0" applyNumberFormat="1" applyFont="1" applyFill="1" applyBorder="1" applyAlignment="1" applyProtection="1">
      <alignment horizontal="right" vertical="center" shrinkToFit="1"/>
      <protection hidden="1"/>
    </xf>
    <xf numFmtId="176" fontId="6" fillId="7" borderId="48" xfId="1" applyNumberFormat="1" applyFont="1" applyFill="1" applyBorder="1" applyAlignment="1" applyProtection="1">
      <alignment horizontal="center" vertical="center" textRotation="255"/>
      <protection hidden="1"/>
    </xf>
    <xf numFmtId="176" fontId="6" fillId="7" borderId="45" xfId="1" applyNumberFormat="1" applyFont="1" applyFill="1" applyBorder="1" applyAlignment="1" applyProtection="1">
      <alignment horizontal="center" vertical="center" textRotation="255"/>
      <protection hidden="1"/>
    </xf>
    <xf numFmtId="176" fontId="6" fillId="7" borderId="38" xfId="1" applyNumberFormat="1" applyFont="1" applyFill="1" applyBorder="1" applyAlignment="1" applyProtection="1">
      <alignment horizontal="center" vertical="center" textRotation="255"/>
      <protection hidden="1"/>
    </xf>
    <xf numFmtId="0" fontId="6" fillId="7" borderId="46" xfId="1" applyNumberFormat="1" applyFont="1" applyFill="1" applyBorder="1" applyAlignment="1" applyProtection="1">
      <alignment horizontal="right" vertical="center" shrinkToFit="1"/>
      <protection hidden="1"/>
    </xf>
    <xf numFmtId="0" fontId="6" fillId="7" borderId="47" xfId="1" applyNumberFormat="1" applyFont="1" applyFill="1" applyBorder="1" applyAlignment="1" applyProtection="1">
      <alignment horizontal="right" vertical="center" shrinkToFit="1"/>
      <protection hidden="1"/>
    </xf>
    <xf numFmtId="178" fontId="6" fillId="2" borderId="35" xfId="0" applyNumberFormat="1" applyFont="1" applyFill="1" applyBorder="1" applyAlignment="1" applyProtection="1">
      <alignment horizontal="left" vertical="center" shrinkToFit="1"/>
      <protection hidden="1"/>
    </xf>
    <xf numFmtId="178" fontId="6" fillId="2" borderId="36" xfId="0" applyNumberFormat="1" applyFont="1" applyFill="1" applyBorder="1" applyAlignment="1" applyProtection="1">
      <alignment horizontal="left" vertical="center" shrinkToFit="1"/>
      <protection hidden="1"/>
    </xf>
    <xf numFmtId="178" fontId="6" fillId="2" borderId="49" xfId="0" applyNumberFormat="1" applyFont="1" applyFill="1" applyBorder="1" applyAlignment="1" applyProtection="1">
      <alignment horizontal="left" vertical="center" shrinkToFit="1"/>
      <protection hidden="1"/>
    </xf>
    <xf numFmtId="0" fontId="6" fillId="0" borderId="48" xfId="0" applyFont="1" applyFill="1" applyBorder="1" applyAlignment="1" applyProtection="1">
      <alignment horizontal="left" vertical="center"/>
    </xf>
    <xf numFmtId="0" fontId="6" fillId="0" borderId="50" xfId="0" applyFont="1" applyFill="1" applyBorder="1" applyAlignment="1" applyProtection="1">
      <alignment horizontal="left" vertical="center"/>
    </xf>
    <xf numFmtId="0" fontId="6" fillId="0" borderId="59" xfId="0" applyFont="1" applyFill="1" applyBorder="1" applyAlignment="1" applyProtection="1">
      <alignment horizontal="left" vertical="center"/>
    </xf>
    <xf numFmtId="0" fontId="6" fillId="3" borderId="48" xfId="0" applyFont="1" applyFill="1" applyBorder="1" applyAlignment="1" applyProtection="1">
      <alignment vertical="center"/>
    </xf>
    <xf numFmtId="0" fontId="6" fillId="3" borderId="50" xfId="0" applyFont="1" applyFill="1" applyBorder="1" applyAlignment="1" applyProtection="1">
      <alignment vertical="center"/>
    </xf>
    <xf numFmtId="0" fontId="6" fillId="3" borderId="51" xfId="0" applyFont="1" applyFill="1" applyBorder="1" applyAlignment="1" applyProtection="1">
      <alignment horizontal="center" vertical="center" textRotation="180"/>
    </xf>
    <xf numFmtId="0" fontId="6" fillId="3" borderId="52" xfId="0" applyFont="1" applyFill="1" applyBorder="1" applyAlignment="1" applyProtection="1">
      <alignment horizontal="center" vertical="center" textRotation="180"/>
    </xf>
    <xf numFmtId="0" fontId="6" fillId="0" borderId="53" xfId="0" applyFont="1" applyFill="1" applyBorder="1" applyAlignment="1" applyProtection="1">
      <alignment horizontal="left" vertical="center"/>
    </xf>
    <xf numFmtId="0" fontId="6" fillId="0" borderId="54" xfId="0" applyFont="1" applyFill="1" applyBorder="1" applyAlignment="1" applyProtection="1">
      <alignment horizontal="left" vertical="center"/>
    </xf>
    <xf numFmtId="0" fontId="6" fillId="0" borderId="13" xfId="0" applyFont="1" applyFill="1" applyBorder="1" applyAlignment="1" applyProtection="1">
      <alignment horizontal="left" vertical="center"/>
    </xf>
    <xf numFmtId="0" fontId="6" fillId="0" borderId="55" xfId="0" applyFont="1" applyFill="1" applyBorder="1" applyAlignment="1" applyProtection="1">
      <alignment horizontal="left" vertical="center"/>
    </xf>
    <xf numFmtId="0" fontId="6" fillId="0" borderId="56" xfId="0" applyFont="1" applyFill="1" applyBorder="1" applyAlignment="1" applyProtection="1">
      <alignment horizontal="left" vertical="center"/>
    </xf>
    <xf numFmtId="0" fontId="6" fillId="0" borderId="57" xfId="0" applyFont="1" applyFill="1" applyBorder="1" applyAlignment="1" applyProtection="1">
      <alignment horizontal="left" vertical="center"/>
    </xf>
    <xf numFmtId="0" fontId="6" fillId="0" borderId="58" xfId="0" applyFont="1" applyFill="1" applyBorder="1" applyAlignment="1" applyProtection="1">
      <alignment horizontal="left" vertical="center"/>
    </xf>
    <xf numFmtId="0" fontId="6" fillId="0" borderId="18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horizontal="left" vertical="center"/>
    </xf>
    <xf numFmtId="0" fontId="6" fillId="0" borderId="19" xfId="0" applyFont="1" applyFill="1" applyBorder="1" applyAlignment="1" applyProtection="1">
      <alignment horizontal="left" vertical="center"/>
    </xf>
    <xf numFmtId="0" fontId="6" fillId="0" borderId="39" xfId="0" applyFont="1" applyFill="1" applyBorder="1" applyAlignment="1" applyProtection="1">
      <alignment horizontal="left" vertical="center"/>
    </xf>
    <xf numFmtId="0" fontId="6" fillId="2" borderId="48" xfId="0" applyFont="1" applyFill="1" applyBorder="1" applyAlignment="1" applyProtection="1">
      <alignment horizontal="left" vertical="center"/>
    </xf>
    <xf numFmtId="0" fontId="6" fillId="2" borderId="50" xfId="0" applyFont="1" applyFill="1" applyBorder="1" applyAlignment="1" applyProtection="1">
      <alignment horizontal="left" vertical="center"/>
    </xf>
    <xf numFmtId="0" fontId="6" fillId="2" borderId="51" xfId="0" applyFont="1" applyFill="1" applyBorder="1" applyAlignment="1" applyProtection="1">
      <alignment horizontal="center" vertical="center"/>
    </xf>
    <xf numFmtId="0" fontId="6" fillId="2" borderId="52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left" vertical="center"/>
    </xf>
    <xf numFmtId="0" fontId="6" fillId="0" borderId="38" xfId="0" applyFont="1" applyFill="1" applyBorder="1" applyAlignment="1" applyProtection="1">
      <alignment vertical="center" shrinkToFit="1"/>
    </xf>
    <xf numFmtId="0" fontId="6" fillId="0" borderId="39" xfId="0" applyFont="1" applyFill="1" applyBorder="1" applyAlignment="1" applyProtection="1">
      <alignment vertical="center" shrinkToFit="1"/>
    </xf>
    <xf numFmtId="0" fontId="6" fillId="6" borderId="44" xfId="0" applyFont="1" applyFill="1" applyBorder="1" applyAlignment="1" applyProtection="1">
      <alignment vertical="center" textRotation="255"/>
    </xf>
    <xf numFmtId="0" fontId="6" fillId="6" borderId="45" xfId="0" applyFont="1" applyFill="1" applyBorder="1" applyAlignment="1" applyProtection="1">
      <alignment vertical="center" textRotation="255"/>
    </xf>
    <xf numFmtId="0" fontId="6" fillId="6" borderId="38" xfId="0" applyFont="1" applyFill="1" applyBorder="1" applyAlignment="1" applyProtection="1">
      <alignment vertical="center" textRotation="255"/>
    </xf>
    <xf numFmtId="178" fontId="6" fillId="6" borderId="46" xfId="0" applyNumberFormat="1" applyFont="1" applyFill="1" applyBorder="1" applyAlignment="1" applyProtection="1">
      <alignment horizontal="right" vertical="center" shrinkToFit="1"/>
    </xf>
    <xf numFmtId="178" fontId="6" fillId="6" borderId="47" xfId="0" applyNumberFormat="1" applyFont="1" applyFill="1" applyBorder="1" applyAlignment="1" applyProtection="1">
      <alignment horizontal="right" vertical="center" shrinkToFit="1"/>
    </xf>
    <xf numFmtId="176" fontId="6" fillId="7" borderId="48" xfId="1" applyNumberFormat="1" applyFont="1" applyFill="1" applyBorder="1" applyAlignment="1" applyProtection="1">
      <alignment horizontal="center" vertical="center" textRotation="255"/>
    </xf>
    <xf numFmtId="176" fontId="6" fillId="7" borderId="45" xfId="1" applyNumberFormat="1" applyFont="1" applyFill="1" applyBorder="1" applyAlignment="1" applyProtection="1">
      <alignment horizontal="center" vertical="center" textRotation="255"/>
    </xf>
    <xf numFmtId="176" fontId="6" fillId="7" borderId="38" xfId="1" applyNumberFormat="1" applyFont="1" applyFill="1" applyBorder="1" applyAlignment="1" applyProtection="1">
      <alignment horizontal="center" vertical="center" textRotation="255"/>
    </xf>
    <xf numFmtId="0" fontId="6" fillId="7" borderId="46" xfId="1" applyNumberFormat="1" applyFont="1" applyFill="1" applyBorder="1" applyAlignment="1" applyProtection="1">
      <alignment horizontal="right" vertical="center" shrinkToFit="1"/>
    </xf>
    <xf numFmtId="0" fontId="6" fillId="7" borderId="47" xfId="1" applyNumberFormat="1" applyFont="1" applyFill="1" applyBorder="1" applyAlignment="1" applyProtection="1">
      <alignment horizontal="right" vertical="center" shrinkToFit="1"/>
    </xf>
    <xf numFmtId="178" fontId="6" fillId="2" borderId="35" xfId="0" applyNumberFormat="1" applyFont="1" applyFill="1" applyBorder="1" applyAlignment="1" applyProtection="1">
      <alignment horizontal="left" vertical="center" shrinkToFit="1"/>
    </xf>
    <xf numFmtId="178" fontId="6" fillId="2" borderId="36" xfId="0" applyNumberFormat="1" applyFont="1" applyFill="1" applyBorder="1" applyAlignment="1" applyProtection="1">
      <alignment horizontal="left" vertical="center" shrinkToFit="1"/>
    </xf>
    <xf numFmtId="178" fontId="6" fillId="2" borderId="49" xfId="0" applyNumberFormat="1" applyFont="1" applyFill="1" applyBorder="1" applyAlignment="1" applyProtection="1">
      <alignment horizontal="left" vertical="center" shrinkToFit="1"/>
    </xf>
  </cellXfs>
  <cellStyles count="2">
    <cellStyle name="桁区切り 2" xfId="1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676341038396998E-2"/>
          <c:y val="3.6402569593147749E-2"/>
          <c:w val="0.91907566331492918"/>
          <c:h val="0.91434689507494649"/>
        </c:manualLayout>
      </c:layout>
      <c:barChart>
        <c:barDir val="col"/>
        <c:grouping val="clustered"/>
        <c:varyColors val="0"/>
        <c:ser>
          <c:idx val="1"/>
          <c:order val="1"/>
          <c:tx>
            <c:v>貯蓄残高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対策前CF!$F$46:$AI$46</c:f>
              <c:numCache>
                <c:formatCode>#,##0</c:formatCode>
                <c:ptCount val="30"/>
                <c:pt idx="0">
                  <c:v>1006</c:v>
                </c:pt>
                <c:pt idx="1">
                  <c:v>1038</c:v>
                </c:pt>
                <c:pt idx="2">
                  <c:v>963</c:v>
                </c:pt>
                <c:pt idx="3">
                  <c:v>780</c:v>
                </c:pt>
                <c:pt idx="4">
                  <c:v>925</c:v>
                </c:pt>
                <c:pt idx="5">
                  <c:v>3241</c:v>
                </c:pt>
                <c:pt idx="6">
                  <c:v>2821</c:v>
                </c:pt>
                <c:pt idx="7">
                  <c:v>2397</c:v>
                </c:pt>
                <c:pt idx="8">
                  <c:v>1967</c:v>
                </c:pt>
                <c:pt idx="9">
                  <c:v>1309</c:v>
                </c:pt>
                <c:pt idx="10">
                  <c:v>773</c:v>
                </c:pt>
                <c:pt idx="11">
                  <c:v>717</c:v>
                </c:pt>
                <c:pt idx="12">
                  <c:v>657</c:v>
                </c:pt>
                <c:pt idx="13">
                  <c:v>592</c:v>
                </c:pt>
                <c:pt idx="14">
                  <c:v>523</c:v>
                </c:pt>
                <c:pt idx="15">
                  <c:v>274</c:v>
                </c:pt>
                <c:pt idx="16">
                  <c:v>254</c:v>
                </c:pt>
                <c:pt idx="17">
                  <c:v>230</c:v>
                </c:pt>
                <c:pt idx="18">
                  <c:v>203</c:v>
                </c:pt>
                <c:pt idx="19">
                  <c:v>172</c:v>
                </c:pt>
                <c:pt idx="20">
                  <c:v>85</c:v>
                </c:pt>
                <c:pt idx="21">
                  <c:v>-6</c:v>
                </c:pt>
                <c:pt idx="22">
                  <c:v>-64</c:v>
                </c:pt>
                <c:pt idx="23">
                  <c:v>-125</c:v>
                </c:pt>
                <c:pt idx="24">
                  <c:v>-191</c:v>
                </c:pt>
                <c:pt idx="25">
                  <c:v>-260</c:v>
                </c:pt>
                <c:pt idx="26">
                  <c:v>-332</c:v>
                </c:pt>
                <c:pt idx="27">
                  <c:v>-409</c:v>
                </c:pt>
                <c:pt idx="28">
                  <c:v>-490</c:v>
                </c:pt>
                <c:pt idx="29">
                  <c:v>-574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EF-4FE5-8619-6B4A02C60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406784"/>
        <c:axId val="92015424"/>
      </c:barChart>
      <c:lineChart>
        <c:grouping val="standard"/>
        <c:varyColors val="0"/>
        <c:ser>
          <c:idx val="0"/>
          <c:order val="0"/>
          <c:tx>
            <c:v>年間収支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対策前CF!$F$45:$AI$45</c:f>
              <c:numCache>
                <c:formatCode>#,##0</c:formatCode>
                <c:ptCount val="30"/>
                <c:pt idx="0">
                  <c:v>1</c:v>
                </c:pt>
                <c:pt idx="1">
                  <c:v>27</c:v>
                </c:pt>
                <c:pt idx="2">
                  <c:v>-80</c:v>
                </c:pt>
                <c:pt idx="3">
                  <c:v>-188</c:v>
                </c:pt>
                <c:pt idx="4">
                  <c:v>141</c:v>
                </c:pt>
                <c:pt idx="5">
                  <c:v>2311</c:v>
                </c:pt>
                <c:pt idx="6">
                  <c:v>-436</c:v>
                </c:pt>
                <c:pt idx="7">
                  <c:v>-438</c:v>
                </c:pt>
                <c:pt idx="8">
                  <c:v>-442</c:v>
                </c:pt>
                <c:pt idx="9">
                  <c:v>-668</c:v>
                </c:pt>
                <c:pt idx="10">
                  <c:v>-543</c:v>
                </c:pt>
                <c:pt idx="11">
                  <c:v>-60</c:v>
                </c:pt>
                <c:pt idx="12">
                  <c:v>-64</c:v>
                </c:pt>
                <c:pt idx="13">
                  <c:v>-68</c:v>
                </c:pt>
                <c:pt idx="14">
                  <c:v>-72</c:v>
                </c:pt>
                <c:pt idx="15">
                  <c:v>-252</c:v>
                </c:pt>
                <c:pt idx="16">
                  <c:v>-21</c:v>
                </c:pt>
                <c:pt idx="17">
                  <c:v>-25</c:v>
                </c:pt>
                <c:pt idx="18">
                  <c:v>-28</c:v>
                </c:pt>
                <c:pt idx="19">
                  <c:v>-32</c:v>
                </c:pt>
                <c:pt idx="20">
                  <c:v>-88</c:v>
                </c:pt>
                <c:pt idx="21">
                  <c:v>-91</c:v>
                </c:pt>
                <c:pt idx="22">
                  <c:v>-58</c:v>
                </c:pt>
                <c:pt idx="23">
                  <c:v>-61</c:v>
                </c:pt>
                <c:pt idx="24">
                  <c:v>-65</c:v>
                </c:pt>
                <c:pt idx="25">
                  <c:v>-68</c:v>
                </c:pt>
                <c:pt idx="26">
                  <c:v>-71</c:v>
                </c:pt>
                <c:pt idx="27">
                  <c:v>-75</c:v>
                </c:pt>
                <c:pt idx="28">
                  <c:v>-79</c:v>
                </c:pt>
                <c:pt idx="29">
                  <c:v>-82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EF-4FE5-8619-6B4A02C60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406784"/>
        <c:axId val="92015424"/>
      </c:lineChart>
      <c:catAx>
        <c:axId val="92406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154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15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4067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82662600700924"/>
          <c:y val="7.280508470046132E-2"/>
          <c:w val="0.11213884969581112"/>
          <c:h val="0.104925081920768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3704120588038E-2"/>
          <c:y val="3.8543897216274089E-2"/>
          <c:w val="0.90751496314744573"/>
          <c:h val="0.91006423982869378"/>
        </c:manualLayout>
      </c:layout>
      <c:barChart>
        <c:barDir val="col"/>
        <c:grouping val="clustered"/>
        <c:varyColors val="0"/>
        <c:ser>
          <c:idx val="1"/>
          <c:order val="1"/>
          <c:tx>
            <c:v>貯蓄残高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対策後CF!$F$46:$AI$46</c:f>
              <c:numCache>
                <c:formatCode>#,##0</c:formatCode>
                <c:ptCount val="30"/>
                <c:pt idx="0">
                  <c:v>1659</c:v>
                </c:pt>
                <c:pt idx="1">
                  <c:v>2321</c:v>
                </c:pt>
                <c:pt idx="2">
                  <c:v>2987</c:v>
                </c:pt>
                <c:pt idx="3">
                  <c:v>3656</c:v>
                </c:pt>
                <c:pt idx="4">
                  <c:v>4328</c:v>
                </c:pt>
                <c:pt idx="5">
                  <c:v>7144</c:v>
                </c:pt>
                <c:pt idx="6">
                  <c:v>7232</c:v>
                </c:pt>
                <c:pt idx="7">
                  <c:v>7320</c:v>
                </c:pt>
                <c:pt idx="8">
                  <c:v>7409</c:v>
                </c:pt>
                <c:pt idx="9">
                  <c:v>7498</c:v>
                </c:pt>
                <c:pt idx="10">
                  <c:v>7833</c:v>
                </c:pt>
                <c:pt idx="11">
                  <c:v>8207</c:v>
                </c:pt>
                <c:pt idx="12">
                  <c:v>8583</c:v>
                </c:pt>
                <c:pt idx="13">
                  <c:v>8961</c:v>
                </c:pt>
                <c:pt idx="14">
                  <c:v>9341</c:v>
                </c:pt>
                <c:pt idx="15">
                  <c:v>9723</c:v>
                </c:pt>
                <c:pt idx="16">
                  <c:v>10107</c:v>
                </c:pt>
                <c:pt idx="17">
                  <c:v>10493</c:v>
                </c:pt>
                <c:pt idx="18">
                  <c:v>10880</c:v>
                </c:pt>
                <c:pt idx="19">
                  <c:v>11269</c:v>
                </c:pt>
                <c:pt idx="20">
                  <c:v>11608</c:v>
                </c:pt>
                <c:pt idx="21">
                  <c:v>11949</c:v>
                </c:pt>
                <c:pt idx="22">
                  <c:v>12292</c:v>
                </c:pt>
                <c:pt idx="23">
                  <c:v>12636</c:v>
                </c:pt>
                <c:pt idx="24">
                  <c:v>12982</c:v>
                </c:pt>
                <c:pt idx="25">
                  <c:v>13330</c:v>
                </c:pt>
                <c:pt idx="26">
                  <c:v>13680</c:v>
                </c:pt>
                <c:pt idx="27">
                  <c:v>14031</c:v>
                </c:pt>
                <c:pt idx="28">
                  <c:v>14384</c:v>
                </c:pt>
                <c:pt idx="29">
                  <c:v>14739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8F-478F-A954-3A312B0F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327936"/>
        <c:axId val="92018304"/>
      </c:barChart>
      <c:lineChart>
        <c:grouping val="standard"/>
        <c:varyColors val="0"/>
        <c:ser>
          <c:idx val="0"/>
          <c:order val="0"/>
          <c:tx>
            <c:v>年間収支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対策後CF!$F$45:$AI$45</c:f>
              <c:numCache>
                <c:formatCode>#,##0</c:formatCode>
                <c:ptCount val="30"/>
                <c:pt idx="0">
                  <c:v>654</c:v>
                </c:pt>
                <c:pt idx="1">
                  <c:v>654</c:v>
                </c:pt>
                <c:pt idx="2">
                  <c:v>654</c:v>
                </c:pt>
                <c:pt idx="3">
                  <c:v>654</c:v>
                </c:pt>
                <c:pt idx="4">
                  <c:v>654</c:v>
                </c:pt>
                <c:pt idx="5">
                  <c:v>2794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298</c:v>
                </c:pt>
                <c:pt idx="11">
                  <c:v>335</c:v>
                </c:pt>
                <c:pt idx="12">
                  <c:v>335</c:v>
                </c:pt>
                <c:pt idx="13">
                  <c:v>335</c:v>
                </c:pt>
                <c:pt idx="14">
                  <c:v>335</c:v>
                </c:pt>
                <c:pt idx="15">
                  <c:v>335</c:v>
                </c:pt>
                <c:pt idx="16">
                  <c:v>335</c:v>
                </c:pt>
                <c:pt idx="17">
                  <c:v>335</c:v>
                </c:pt>
                <c:pt idx="18">
                  <c:v>335</c:v>
                </c:pt>
                <c:pt idx="19">
                  <c:v>335</c:v>
                </c:pt>
                <c:pt idx="20">
                  <c:v>283</c:v>
                </c:pt>
                <c:pt idx="21">
                  <c:v>283</c:v>
                </c:pt>
                <c:pt idx="22">
                  <c:v>283</c:v>
                </c:pt>
                <c:pt idx="23">
                  <c:v>283</c:v>
                </c:pt>
                <c:pt idx="24">
                  <c:v>283</c:v>
                </c:pt>
                <c:pt idx="25">
                  <c:v>283</c:v>
                </c:pt>
                <c:pt idx="26">
                  <c:v>283</c:v>
                </c:pt>
                <c:pt idx="27">
                  <c:v>283</c:v>
                </c:pt>
                <c:pt idx="28">
                  <c:v>283</c:v>
                </c:pt>
                <c:pt idx="29">
                  <c:v>283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8F-478F-A954-3A312B0FD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327936"/>
        <c:axId val="92018304"/>
      </c:lineChart>
      <c:catAx>
        <c:axId val="92327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0183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20183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923279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052026762550635"/>
          <c:y val="7.7087736741664928E-2"/>
          <c:w val="0.11213884969581112"/>
          <c:h val="0.104925081920768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9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209550</xdr:colOff>
      <xdr:row>3</xdr:row>
      <xdr:rowOff>152400</xdr:rowOff>
    </xdr:from>
    <xdr:to>
      <xdr:col>35</xdr:col>
      <xdr:colOff>8448675</xdr:colOff>
      <xdr:row>22</xdr:row>
      <xdr:rowOff>9525</xdr:rowOff>
    </xdr:to>
    <xdr:graphicFrame macro="">
      <xdr:nvGraphicFramePr>
        <xdr:cNvPr id="79927" name="グラフ 9">
          <a:extLst>
            <a:ext uri="{FF2B5EF4-FFF2-40B4-BE49-F238E27FC236}">
              <a16:creationId xmlns:a16="http://schemas.microsoft.com/office/drawing/2014/main" id="{00000000-0008-0000-0100-00003738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7486650</xdr:colOff>
      <xdr:row>5</xdr:row>
      <xdr:rowOff>19050</xdr:rowOff>
    </xdr:from>
    <xdr:to>
      <xdr:col>35</xdr:col>
      <xdr:colOff>8286750</xdr:colOff>
      <xdr:row>6</xdr:row>
      <xdr:rowOff>9525</xdr:rowOff>
    </xdr:to>
    <xdr:sp macro="" textlink="">
      <xdr:nvSpPr>
        <xdr:cNvPr id="3" name="Text Box 10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6679525" y="1257300"/>
          <a:ext cx="8001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単位：万円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209550</xdr:colOff>
      <xdr:row>3</xdr:row>
      <xdr:rowOff>152400</xdr:rowOff>
    </xdr:from>
    <xdr:to>
      <xdr:col>35</xdr:col>
      <xdr:colOff>8448675</xdr:colOff>
      <xdr:row>22</xdr:row>
      <xdr:rowOff>9525</xdr:rowOff>
    </xdr:to>
    <xdr:graphicFrame macro="">
      <xdr:nvGraphicFramePr>
        <xdr:cNvPr id="80951" name="グラフ 1">
          <a:extLst>
            <a:ext uri="{FF2B5EF4-FFF2-40B4-BE49-F238E27FC236}">
              <a16:creationId xmlns:a16="http://schemas.microsoft.com/office/drawing/2014/main" id="{00000000-0008-0000-0200-0000373C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35</xdr:col>
      <xdr:colOff>7467600</xdr:colOff>
      <xdr:row>5</xdr:row>
      <xdr:rowOff>57150</xdr:rowOff>
    </xdr:from>
    <xdr:to>
      <xdr:col>35</xdr:col>
      <xdr:colOff>8267700</xdr:colOff>
      <xdr:row>6</xdr:row>
      <xdr:rowOff>47625</xdr:rowOff>
    </xdr:to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6660475" y="1295400"/>
          <a:ext cx="800100" cy="2000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単位：万円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312;&#23429;&#21220;&#21209;&#29992;\fp2.21\21&#25552;&#26696;&#26360;\21&#12402;&#12394;&#22411;\&#9327;&#25552;&#26696;&#26360;Web&#35299;&#35500;&#65288;&#65315;&#65318;&#35211;&#26412;&#65289;&#65306;&#21407;&#3129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1.42\&#37096;&#38272;\&#31246;&#29702;&#22763;&#35611;&#24231;&#26412;&#37096;\&#65318;&#65328;&#35611;&#24231;\02-&#12304;&#26481;&#38442;&#12305;&#27700;&#36947;&#27211;&#12539;&#38306;&#35199;&#22287;&#32887;&#21729;&#23554;&#29992;\03-2&#32026;&#22522;&#30990;\&#12304;18&#12305;2&#32026;&#22522;&#30990;&#25945;&#26448;\&#9329;&#25552;&#26696;&#26360;\&#9329;&#25552;&#26696;&#26360;&#65288;04&#26412;&#32232;&#65289;C&#65318;&#35211;&#26412;&#65306;&#26657;&#20102;&#65288;&#3339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策前"/>
      <sheetName val="対策後"/>
    </sheetNames>
    <sheetDataSet>
      <sheetData sheetId="0" refreshError="1">
        <row r="3">
          <cell r="E3" t="str">
            <v>現在</v>
          </cell>
          <cell r="F3">
            <v>1</v>
          </cell>
          <cell r="G3">
            <v>2</v>
          </cell>
          <cell r="H3">
            <v>3</v>
          </cell>
          <cell r="I3">
            <v>4</v>
          </cell>
          <cell r="J3">
            <v>5</v>
          </cell>
          <cell r="K3">
            <v>6</v>
          </cell>
          <cell r="L3">
            <v>7</v>
          </cell>
          <cell r="M3">
            <v>8</v>
          </cell>
          <cell r="N3">
            <v>9</v>
          </cell>
          <cell r="O3">
            <v>10</v>
          </cell>
          <cell r="P3">
            <v>11</v>
          </cell>
          <cell r="Q3">
            <v>12</v>
          </cell>
          <cell r="R3">
            <v>13</v>
          </cell>
          <cell r="S3">
            <v>14</v>
          </cell>
          <cell r="T3">
            <v>15</v>
          </cell>
          <cell r="U3">
            <v>16</v>
          </cell>
          <cell r="V3">
            <v>17</v>
          </cell>
          <cell r="W3">
            <v>18</v>
          </cell>
          <cell r="X3">
            <v>19</v>
          </cell>
          <cell r="Y3">
            <v>20</v>
          </cell>
          <cell r="Z3">
            <v>21</v>
          </cell>
          <cell r="AA3">
            <v>22</v>
          </cell>
          <cell r="AB3">
            <v>23</v>
          </cell>
          <cell r="AC3">
            <v>24</v>
          </cell>
          <cell r="AD3">
            <v>25</v>
          </cell>
          <cell r="AE3">
            <v>26</v>
          </cell>
          <cell r="AF3">
            <v>27</v>
          </cell>
          <cell r="AG3">
            <v>28</v>
          </cell>
          <cell r="AH3">
            <v>29</v>
          </cell>
          <cell r="AI3">
            <v>30</v>
          </cell>
        </row>
        <row r="7">
          <cell r="C7" t="str">
            <v>神田　太郎 様</v>
          </cell>
          <cell r="E7">
            <v>54</v>
          </cell>
          <cell r="F7">
            <v>55</v>
          </cell>
          <cell r="G7">
            <v>56</v>
          </cell>
          <cell r="H7">
            <v>57</v>
          </cell>
          <cell r="I7">
            <v>58</v>
          </cell>
          <cell r="J7">
            <v>59</v>
          </cell>
          <cell r="K7">
            <v>60</v>
          </cell>
          <cell r="L7">
            <v>61</v>
          </cell>
          <cell r="M7">
            <v>62</v>
          </cell>
          <cell r="N7">
            <v>63</v>
          </cell>
          <cell r="O7">
            <v>64</v>
          </cell>
          <cell r="P7">
            <v>65</v>
          </cell>
          <cell r="Q7">
            <v>66</v>
          </cell>
          <cell r="R7">
            <v>67</v>
          </cell>
          <cell r="S7">
            <v>68</v>
          </cell>
          <cell r="T7">
            <v>69</v>
          </cell>
          <cell r="U7">
            <v>70</v>
          </cell>
          <cell r="V7">
            <v>71</v>
          </cell>
          <cell r="W7">
            <v>72</v>
          </cell>
          <cell r="X7">
            <v>73</v>
          </cell>
          <cell r="Y7">
            <v>74</v>
          </cell>
          <cell r="Z7">
            <v>75</v>
          </cell>
          <cell r="AA7">
            <v>76</v>
          </cell>
          <cell r="AB7">
            <v>77</v>
          </cell>
          <cell r="AC7">
            <v>78</v>
          </cell>
          <cell r="AD7">
            <v>79</v>
          </cell>
          <cell r="AE7">
            <v>80</v>
          </cell>
          <cell r="AF7">
            <v>81</v>
          </cell>
          <cell r="AG7">
            <v>82</v>
          </cell>
          <cell r="AH7">
            <v>83</v>
          </cell>
          <cell r="AI7">
            <v>84</v>
          </cell>
        </row>
        <row r="8">
          <cell r="C8" t="str">
            <v>　　　花子 様</v>
          </cell>
          <cell r="E8">
            <v>53</v>
          </cell>
          <cell r="F8">
            <v>54</v>
          </cell>
          <cell r="G8">
            <v>55</v>
          </cell>
          <cell r="H8">
            <v>56</v>
          </cell>
          <cell r="I8">
            <v>57</v>
          </cell>
          <cell r="J8">
            <v>58</v>
          </cell>
          <cell r="K8">
            <v>59</v>
          </cell>
          <cell r="L8">
            <v>60</v>
          </cell>
          <cell r="M8">
            <v>61</v>
          </cell>
          <cell r="N8">
            <v>62</v>
          </cell>
          <cell r="O8">
            <v>63</v>
          </cell>
          <cell r="P8">
            <v>64</v>
          </cell>
          <cell r="Q8">
            <v>65</v>
          </cell>
          <cell r="R8">
            <v>66</v>
          </cell>
          <cell r="S8">
            <v>67</v>
          </cell>
          <cell r="T8">
            <v>68</v>
          </cell>
          <cell r="U8">
            <v>69</v>
          </cell>
          <cell r="V8">
            <v>70</v>
          </cell>
          <cell r="W8">
            <v>71</v>
          </cell>
          <cell r="X8">
            <v>72</v>
          </cell>
          <cell r="Y8">
            <v>73</v>
          </cell>
          <cell r="Z8">
            <v>74</v>
          </cell>
          <cell r="AA8">
            <v>75</v>
          </cell>
          <cell r="AB8">
            <v>76</v>
          </cell>
          <cell r="AC8">
            <v>77</v>
          </cell>
          <cell r="AD8">
            <v>78</v>
          </cell>
          <cell r="AE8">
            <v>79</v>
          </cell>
          <cell r="AF8">
            <v>80</v>
          </cell>
          <cell r="AG8">
            <v>81</v>
          </cell>
          <cell r="AH8">
            <v>82</v>
          </cell>
          <cell r="AI8">
            <v>83</v>
          </cell>
        </row>
        <row r="9">
          <cell r="C9" t="str">
            <v>　　　一郎 様</v>
          </cell>
          <cell r="E9">
            <v>25</v>
          </cell>
          <cell r="F9">
            <v>26</v>
          </cell>
          <cell r="G9">
            <v>27</v>
          </cell>
          <cell r="H9">
            <v>28</v>
          </cell>
          <cell r="I9">
            <v>29</v>
          </cell>
          <cell r="J9">
            <v>30</v>
          </cell>
          <cell r="K9">
            <v>31</v>
          </cell>
          <cell r="L9">
            <v>32</v>
          </cell>
          <cell r="M9">
            <v>33</v>
          </cell>
          <cell r="N9">
            <v>34</v>
          </cell>
          <cell r="O9">
            <v>35</v>
          </cell>
          <cell r="P9">
            <v>36</v>
          </cell>
          <cell r="Q9">
            <v>37</v>
          </cell>
          <cell r="R9">
            <v>38</v>
          </cell>
          <cell r="S9">
            <v>39</v>
          </cell>
          <cell r="T9">
            <v>40</v>
          </cell>
          <cell r="U9">
            <v>41</v>
          </cell>
          <cell r="V9">
            <v>42</v>
          </cell>
          <cell r="W9">
            <v>43</v>
          </cell>
          <cell r="X9">
            <v>44</v>
          </cell>
          <cell r="Y9">
            <v>45</v>
          </cell>
          <cell r="Z9">
            <v>46</v>
          </cell>
          <cell r="AA9">
            <v>47</v>
          </cell>
          <cell r="AB9">
            <v>48</v>
          </cell>
          <cell r="AC9">
            <v>49</v>
          </cell>
          <cell r="AD9">
            <v>50</v>
          </cell>
          <cell r="AE9">
            <v>51</v>
          </cell>
          <cell r="AF9">
            <v>52</v>
          </cell>
          <cell r="AG9">
            <v>53</v>
          </cell>
          <cell r="AH9">
            <v>54</v>
          </cell>
          <cell r="AI9">
            <v>55</v>
          </cell>
        </row>
        <row r="10">
          <cell r="C10" t="str">
            <v>　　　二郎 様</v>
          </cell>
          <cell r="E10">
            <v>17</v>
          </cell>
          <cell r="F10">
            <v>18</v>
          </cell>
          <cell r="G10">
            <v>19</v>
          </cell>
          <cell r="H10">
            <v>20</v>
          </cell>
          <cell r="I10">
            <v>21</v>
          </cell>
          <cell r="J10">
            <v>22</v>
          </cell>
          <cell r="K10">
            <v>23</v>
          </cell>
          <cell r="L10">
            <v>24</v>
          </cell>
          <cell r="M10">
            <v>25</v>
          </cell>
          <cell r="N10">
            <v>26</v>
          </cell>
          <cell r="O10">
            <v>27</v>
          </cell>
          <cell r="P10">
            <v>28</v>
          </cell>
          <cell r="Q10">
            <v>29</v>
          </cell>
          <cell r="R10">
            <v>30</v>
          </cell>
          <cell r="S10">
            <v>31</v>
          </cell>
          <cell r="T10">
            <v>32</v>
          </cell>
          <cell r="U10">
            <v>33</v>
          </cell>
          <cell r="V10">
            <v>34</v>
          </cell>
          <cell r="W10">
            <v>35</v>
          </cell>
          <cell r="X10">
            <v>36</v>
          </cell>
          <cell r="Y10">
            <v>37</v>
          </cell>
          <cell r="Z10">
            <v>38</v>
          </cell>
          <cell r="AA10">
            <v>39</v>
          </cell>
          <cell r="AB10">
            <v>40</v>
          </cell>
          <cell r="AC10">
            <v>41</v>
          </cell>
          <cell r="AD10">
            <v>42</v>
          </cell>
          <cell r="AE10">
            <v>43</v>
          </cell>
          <cell r="AF10">
            <v>44</v>
          </cell>
          <cell r="AG10">
            <v>45</v>
          </cell>
          <cell r="AH10">
            <v>46</v>
          </cell>
          <cell r="AI10">
            <v>47</v>
          </cell>
        </row>
        <row r="12">
          <cell r="C12" t="str">
            <v>神田　太郎 様（家族全体）</v>
          </cell>
        </row>
        <row r="13">
          <cell r="C13" t="str">
            <v>　　　花子 様</v>
          </cell>
        </row>
        <row r="14">
          <cell r="C14" t="str">
            <v>　　　一郎 様</v>
          </cell>
        </row>
        <row r="15">
          <cell r="C15" t="str">
            <v>　　　二郎 様</v>
          </cell>
        </row>
        <row r="17">
          <cell r="C17" t="str">
            <v>給与収入</v>
          </cell>
          <cell r="D17">
            <v>0</v>
          </cell>
          <cell r="AM17" t="str">
            <v>給与収入</v>
          </cell>
        </row>
        <row r="18">
          <cell r="D18" t="str">
            <v>－</v>
          </cell>
          <cell r="AM18" t="str">
            <v>報酬比例部分・老齢厚生年金　太郎様</v>
          </cell>
        </row>
        <row r="19">
          <cell r="D19" t="str">
            <v>－</v>
          </cell>
          <cell r="AM19" t="str">
            <v>老齢基礎年金　　　　　　 　 太郎様</v>
          </cell>
        </row>
        <row r="20">
          <cell r="D20" t="str">
            <v>－</v>
          </cell>
          <cell r="AM20" t="str">
            <v>加給年金　　　　　　　　    太郎様</v>
          </cell>
        </row>
        <row r="22">
          <cell r="D22" t="str">
            <v>－</v>
          </cell>
          <cell r="AM22" t="str">
            <v>老齢基礎年金　　　　　　　　花子様</v>
          </cell>
        </row>
        <row r="23">
          <cell r="D23" t="str">
            <v>－</v>
          </cell>
          <cell r="AM23" t="str">
            <v>報酬比例部分・老齢厚生年金　花子様</v>
          </cell>
        </row>
        <row r="24">
          <cell r="C24" t="str">
            <v>個人年金保険</v>
          </cell>
          <cell r="D24" t="str">
            <v>－</v>
          </cell>
          <cell r="AM24" t="str">
            <v>個人年金保険</v>
          </cell>
        </row>
        <row r="25">
          <cell r="C25" t="str">
            <v>退職金</v>
          </cell>
          <cell r="D25" t="str">
            <v>－</v>
          </cell>
          <cell r="AM25" t="str">
            <v>退職金</v>
          </cell>
        </row>
        <row r="27">
          <cell r="C27" t="str">
            <v>基本生活費</v>
          </cell>
          <cell r="D27">
            <v>0.01</v>
          </cell>
          <cell r="AM27" t="str">
            <v>基本生活費</v>
          </cell>
        </row>
        <row r="28">
          <cell r="C28" t="str">
            <v>住宅ローン</v>
          </cell>
          <cell r="D28" t="str">
            <v>－</v>
          </cell>
          <cell r="AM28" t="str">
            <v>住宅ローン</v>
          </cell>
        </row>
        <row r="29">
          <cell r="C29" t="str">
            <v>住宅維持費</v>
          </cell>
          <cell r="D29">
            <v>0.01</v>
          </cell>
          <cell r="AM29" t="str">
            <v>住宅維持費</v>
          </cell>
        </row>
        <row r="30">
          <cell r="C30" t="str">
            <v>教育費</v>
          </cell>
          <cell r="D30" t="str">
            <v>－</v>
          </cell>
          <cell r="AM30" t="str">
            <v>教育費</v>
          </cell>
        </row>
        <row r="31">
          <cell r="D31" t="str">
            <v>－</v>
          </cell>
        </row>
        <row r="32">
          <cell r="D32" t="str">
            <v>－</v>
          </cell>
        </row>
        <row r="33">
          <cell r="D33" t="str">
            <v>－</v>
          </cell>
        </row>
        <row r="34">
          <cell r="C34" t="str">
            <v>損害保険料（火災保険）</v>
          </cell>
          <cell r="D34" t="str">
            <v>－</v>
          </cell>
          <cell r="AM34" t="str">
            <v>損害保険料（火災保険）</v>
          </cell>
        </row>
        <row r="35">
          <cell r="C35" t="str">
            <v>損害保険料（地震保険）</v>
          </cell>
          <cell r="D35" t="str">
            <v>－</v>
          </cell>
          <cell r="AM35" t="str">
            <v>損害保険料（地震保険）</v>
          </cell>
        </row>
        <row r="36">
          <cell r="C36" t="str">
            <v>損害保険料（自動車保険）</v>
          </cell>
          <cell r="D36" t="str">
            <v>－</v>
          </cell>
          <cell r="AM36" t="str">
            <v>損害保険料（自動車保険）</v>
          </cell>
        </row>
        <row r="37">
          <cell r="C37" t="str">
            <v>車の維持費</v>
          </cell>
          <cell r="D37">
            <v>0.01</v>
          </cell>
          <cell r="AM37" t="str">
            <v>車の維持費</v>
          </cell>
        </row>
        <row r="38">
          <cell r="C38" t="str">
            <v>車の買換え</v>
          </cell>
          <cell r="D38">
            <v>0.01</v>
          </cell>
          <cell r="AM38" t="str">
            <v>車の買換え</v>
          </cell>
        </row>
        <row r="39">
          <cell r="C39" t="str">
            <v>レジャー費</v>
          </cell>
          <cell r="D39">
            <v>0.01</v>
          </cell>
          <cell r="AM39" t="str">
            <v>レジャー費</v>
          </cell>
        </row>
        <row r="40">
          <cell r="C40" t="str">
            <v>結婚資金援助</v>
          </cell>
          <cell r="D40">
            <v>0.01</v>
          </cell>
          <cell r="AM40" t="str">
            <v>結婚資金援助</v>
          </cell>
        </row>
        <row r="41">
          <cell r="C41" t="str">
            <v>バリアフリー化工事</v>
          </cell>
          <cell r="D41">
            <v>0.01</v>
          </cell>
          <cell r="AM41" t="str">
            <v>バリアフリー化工事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策前"/>
      <sheetName val="対策後"/>
    </sheetNames>
    <sheetDataSet>
      <sheetData sheetId="0">
        <row r="4">
          <cell r="E4">
            <v>2016</v>
          </cell>
        </row>
        <row r="5">
          <cell r="E5" t="str">
            <v>H.28</v>
          </cell>
          <cell r="F5" t="str">
            <v>H.29</v>
          </cell>
          <cell r="G5" t="str">
            <v>H.30</v>
          </cell>
          <cell r="H5" t="str">
            <v>H.31</v>
          </cell>
          <cell r="I5" t="str">
            <v>H.32</v>
          </cell>
          <cell r="J5" t="str">
            <v>H.33</v>
          </cell>
          <cell r="K5" t="str">
            <v>H.34</v>
          </cell>
          <cell r="L5" t="str">
            <v>H.35</v>
          </cell>
          <cell r="M5" t="str">
            <v>H.36</v>
          </cell>
          <cell r="N5" t="str">
            <v>H.37</v>
          </cell>
          <cell r="O5" t="str">
            <v>H.38</v>
          </cell>
          <cell r="P5" t="str">
            <v>H.39</v>
          </cell>
          <cell r="Q5" t="str">
            <v>H.40</v>
          </cell>
          <cell r="R5" t="str">
            <v>H.41</v>
          </cell>
          <cell r="S5" t="str">
            <v>H.42</v>
          </cell>
          <cell r="T5" t="str">
            <v>H.43</v>
          </cell>
          <cell r="U5" t="str">
            <v>H.44</v>
          </cell>
          <cell r="V5" t="str">
            <v>H.45</v>
          </cell>
          <cell r="W5" t="str">
            <v>H.46</v>
          </cell>
          <cell r="X5" t="str">
            <v>H.47</v>
          </cell>
          <cell r="Y5" t="str">
            <v>H.48</v>
          </cell>
          <cell r="Z5" t="str">
            <v>H.49</v>
          </cell>
          <cell r="AA5" t="str">
            <v>H.50</v>
          </cell>
          <cell r="AB5" t="str">
            <v>H.51</v>
          </cell>
          <cell r="AC5" t="str">
            <v>H.52</v>
          </cell>
          <cell r="AD5" t="str">
            <v>H.53</v>
          </cell>
          <cell r="AE5" t="str">
            <v>H.54</v>
          </cell>
          <cell r="AF5" t="str">
            <v>H.55</v>
          </cell>
          <cell r="AG5" t="str">
            <v>H.56</v>
          </cell>
          <cell r="AH5" t="str">
            <v>H.57</v>
          </cell>
          <cell r="AI5" t="str">
            <v>H.58</v>
          </cell>
        </row>
        <row r="17">
          <cell r="E17">
            <v>654</v>
          </cell>
          <cell r="F17">
            <v>654</v>
          </cell>
          <cell r="G17">
            <v>654</v>
          </cell>
          <cell r="H17">
            <v>654</v>
          </cell>
          <cell r="I17">
            <v>654</v>
          </cell>
          <cell r="J17">
            <v>654</v>
          </cell>
        </row>
        <row r="20">
          <cell r="P20">
            <v>39</v>
          </cell>
        </row>
        <row r="23">
          <cell r="Q23">
            <v>6</v>
          </cell>
          <cell r="R23">
            <v>6</v>
          </cell>
          <cell r="S23">
            <v>6</v>
          </cell>
          <cell r="T23">
            <v>6</v>
          </cell>
          <cell r="U23">
            <v>6</v>
          </cell>
          <cell r="V23">
            <v>6</v>
          </cell>
          <cell r="W23">
            <v>6</v>
          </cell>
          <cell r="X23">
            <v>6</v>
          </cell>
          <cell r="Y23">
            <v>6</v>
          </cell>
          <cell r="Z23">
            <v>6</v>
          </cell>
          <cell r="AA23">
            <v>6</v>
          </cell>
          <cell r="AB23">
            <v>6</v>
          </cell>
          <cell r="AC23">
            <v>6</v>
          </cell>
          <cell r="AD23">
            <v>6</v>
          </cell>
          <cell r="AE23">
            <v>6</v>
          </cell>
          <cell r="AF23">
            <v>6</v>
          </cell>
          <cell r="AG23">
            <v>6</v>
          </cell>
          <cell r="AH23">
            <v>6</v>
          </cell>
          <cell r="AI23">
            <v>6</v>
          </cell>
        </row>
        <row r="24">
          <cell r="K24">
            <v>52</v>
          </cell>
          <cell r="L24">
            <v>52</v>
          </cell>
          <cell r="M24">
            <v>52</v>
          </cell>
          <cell r="N24">
            <v>52</v>
          </cell>
          <cell r="O24">
            <v>52</v>
          </cell>
          <cell r="P24">
            <v>52</v>
          </cell>
          <cell r="Q24">
            <v>52</v>
          </cell>
          <cell r="R24">
            <v>52</v>
          </cell>
          <cell r="S24">
            <v>52</v>
          </cell>
          <cell r="T24">
            <v>52</v>
          </cell>
          <cell r="U24">
            <v>52</v>
          </cell>
          <cell r="V24">
            <v>52</v>
          </cell>
          <cell r="W24">
            <v>52</v>
          </cell>
          <cell r="X24">
            <v>52</v>
          </cell>
          <cell r="Y24">
            <v>52</v>
          </cell>
        </row>
        <row r="25">
          <cell r="K25">
            <v>2742</v>
          </cell>
        </row>
        <row r="27">
          <cell r="E27">
            <v>284</v>
          </cell>
        </row>
        <row r="28">
          <cell r="E28">
            <v>108</v>
          </cell>
        </row>
        <row r="29">
          <cell r="E29">
            <v>24</v>
          </cell>
        </row>
        <row r="30">
          <cell r="E30">
            <v>63</v>
          </cell>
        </row>
        <row r="31">
          <cell r="E31">
            <v>21</v>
          </cell>
        </row>
        <row r="32">
          <cell r="E32">
            <v>24</v>
          </cell>
        </row>
        <row r="33">
          <cell r="E33">
            <v>2</v>
          </cell>
        </row>
        <row r="34">
          <cell r="E34">
            <v>2</v>
          </cell>
        </row>
        <row r="35">
          <cell r="E35">
            <v>2</v>
          </cell>
        </row>
        <row r="36">
          <cell r="E36">
            <v>5</v>
          </cell>
        </row>
        <row r="37">
          <cell r="E37">
            <v>25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L14"/>
  <sheetViews>
    <sheetView showGridLines="0" showRowColHeaders="0" tabSelected="1" zoomScaleNormal="100" zoomScaleSheetLayoutView="100" workbookViewId="0">
      <selection activeCell="C3" sqref="C3:L3"/>
    </sheetView>
  </sheetViews>
  <sheetFormatPr defaultRowHeight="14.25" x14ac:dyDescent="0.15"/>
  <cols>
    <col min="1" max="1" width="1.375" customWidth="1"/>
    <col min="12" max="12" width="2.75" customWidth="1"/>
  </cols>
  <sheetData>
    <row r="2" spans="3:12" ht="15" thickBot="1" x14ac:dyDescent="0.2"/>
    <row r="3" spans="3:12" ht="62.25" customHeight="1" thickBot="1" x14ac:dyDescent="0.2">
      <c r="C3" s="229" t="s">
        <v>60</v>
      </c>
      <c r="D3" s="230"/>
      <c r="E3" s="230"/>
      <c r="F3" s="230"/>
      <c r="G3" s="230"/>
      <c r="H3" s="230"/>
      <c r="I3" s="230"/>
      <c r="J3" s="230"/>
      <c r="K3" s="230"/>
      <c r="L3" s="231"/>
    </row>
    <row r="4" spans="3:12" ht="15" thickBot="1" x14ac:dyDescent="0.2"/>
    <row r="5" spans="3:12" ht="213" customHeight="1" thickBot="1" x14ac:dyDescent="0.2">
      <c r="C5" s="229" t="s">
        <v>59</v>
      </c>
      <c r="D5" s="230"/>
      <c r="E5" s="230"/>
      <c r="F5" s="230"/>
      <c r="G5" s="230"/>
      <c r="H5" s="230"/>
      <c r="I5" s="230"/>
      <c r="J5" s="230"/>
      <c r="K5" s="230"/>
      <c r="L5" s="231"/>
    </row>
    <row r="6" spans="3:12" ht="15" thickBot="1" x14ac:dyDescent="0.2"/>
    <row r="7" spans="3:12" ht="62.25" customHeight="1" thickBot="1" x14ac:dyDescent="0.2">
      <c r="C7" s="229" t="s">
        <v>58</v>
      </c>
      <c r="D7" s="230"/>
      <c r="E7" s="230"/>
      <c r="F7" s="230"/>
      <c r="G7" s="230"/>
      <c r="H7" s="230"/>
      <c r="I7" s="230"/>
      <c r="J7" s="230"/>
      <c r="K7" s="230"/>
      <c r="L7" s="231"/>
    </row>
    <row r="9" spans="3:12" ht="14.25" customHeight="1" x14ac:dyDescent="0.15">
      <c r="C9" s="232" t="s">
        <v>104</v>
      </c>
      <c r="D9" s="232"/>
      <c r="E9" s="232"/>
      <c r="F9" s="232"/>
      <c r="G9" s="232"/>
      <c r="H9" s="232"/>
      <c r="I9" s="232"/>
      <c r="J9" s="232"/>
      <c r="K9" s="232"/>
      <c r="L9" s="232"/>
    </row>
    <row r="10" spans="3:12" ht="14.25" customHeight="1" x14ac:dyDescent="0.15">
      <c r="C10" s="232"/>
      <c r="D10" s="232"/>
      <c r="E10" s="232"/>
      <c r="F10" s="232"/>
      <c r="G10" s="232"/>
      <c r="H10" s="232"/>
      <c r="I10" s="232"/>
      <c r="J10" s="232"/>
      <c r="K10" s="232"/>
      <c r="L10" s="232"/>
    </row>
    <row r="11" spans="3:12" ht="14.25" customHeight="1" x14ac:dyDescent="0.15">
      <c r="C11" s="232"/>
      <c r="D11" s="232"/>
      <c r="E11" s="232"/>
      <c r="F11" s="232"/>
      <c r="G11" s="232"/>
      <c r="H11" s="232"/>
      <c r="I11" s="232"/>
      <c r="J11" s="232"/>
      <c r="K11" s="232"/>
      <c r="L11" s="232"/>
    </row>
    <row r="12" spans="3:12" ht="14.25" customHeight="1" x14ac:dyDescent="0.15">
      <c r="C12" s="232"/>
      <c r="D12" s="232"/>
      <c r="E12" s="232"/>
      <c r="F12" s="232"/>
      <c r="G12" s="232"/>
      <c r="H12" s="232"/>
      <c r="I12" s="232"/>
      <c r="J12" s="232"/>
      <c r="K12" s="232"/>
      <c r="L12" s="232"/>
    </row>
    <row r="13" spans="3:12" x14ac:dyDescent="0.15">
      <c r="C13" s="232"/>
      <c r="D13" s="232"/>
      <c r="E13" s="232"/>
      <c r="F13" s="232"/>
      <c r="G13" s="232"/>
      <c r="H13" s="232"/>
      <c r="I13" s="232"/>
      <c r="J13" s="232"/>
      <c r="K13" s="232"/>
      <c r="L13" s="232"/>
    </row>
    <row r="14" spans="3:12" ht="14.65" customHeight="1" x14ac:dyDescent="0.15">
      <c r="C14" s="233"/>
      <c r="D14" s="233"/>
      <c r="E14" s="233"/>
      <c r="F14" s="233"/>
      <c r="G14" s="233"/>
      <c r="H14" s="233"/>
      <c r="I14" s="233"/>
      <c r="J14" s="233"/>
      <c r="K14" s="233"/>
      <c r="L14" s="233"/>
    </row>
  </sheetData>
  <sheetProtection selectLockedCells="1" selectUnlockedCells="1"/>
  <mergeCells count="5">
    <mergeCell ref="C3:L3"/>
    <mergeCell ref="C5:L5"/>
    <mergeCell ref="C7:L7"/>
    <mergeCell ref="C9:L13"/>
    <mergeCell ref="C14:L14"/>
  </mergeCells>
  <phoneticPr fontId="16"/>
  <pageMargins left="0.17" right="0.18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showGridLines="0" view="pageBreakPreview" zoomScale="85" zoomScaleNormal="100" zoomScaleSheetLayoutView="85" workbookViewId="0">
      <selection activeCell="M19" sqref="M19"/>
    </sheetView>
  </sheetViews>
  <sheetFormatPr defaultRowHeight="13.5" x14ac:dyDescent="0.15"/>
  <cols>
    <col min="1" max="1" width="2.125" style="1" customWidth="1"/>
    <col min="2" max="2" width="3.25" style="1" customWidth="1"/>
    <col min="3" max="3" width="31.75" style="1" customWidth="1"/>
    <col min="4" max="4" width="5.5" style="1" customWidth="1"/>
    <col min="5" max="5" width="6.75" style="1" customWidth="1"/>
    <col min="6" max="10" width="6.75" style="66" customWidth="1"/>
    <col min="11" max="11" width="6.75" style="67" customWidth="1"/>
    <col min="12" max="35" width="6.75" style="66" customWidth="1"/>
    <col min="36" max="36" width="112.5" style="1" customWidth="1"/>
    <col min="37" max="37" width="9" style="1"/>
    <col min="38" max="38" width="6.25" style="1" hidden="1" customWidth="1"/>
    <col min="39" max="39" width="34" style="1" hidden="1" customWidth="1"/>
    <col min="40" max="16384" width="9" style="1"/>
  </cols>
  <sheetData>
    <row r="1" spans="1:35" ht="26.25" customHeight="1" x14ac:dyDescent="0.15">
      <c r="A1" s="234" t="s">
        <v>29</v>
      </c>
      <c r="B1" s="234"/>
      <c r="C1" s="234"/>
    </row>
    <row r="2" spans="1:35" s="2" customFormat="1" ht="33.75" customHeight="1" thickBot="1" x14ac:dyDescent="0.2">
      <c r="B2" s="235" t="s">
        <v>101</v>
      </c>
      <c r="C2" s="235"/>
      <c r="D2" s="235"/>
      <c r="F2" s="3"/>
      <c r="G2" s="3"/>
      <c r="H2" s="3"/>
      <c r="I2" s="3"/>
      <c r="J2" s="3"/>
      <c r="K2" s="68"/>
      <c r="L2" s="3"/>
      <c r="M2" s="3"/>
      <c r="N2" s="3"/>
      <c r="O2" s="3"/>
      <c r="P2" s="3"/>
      <c r="Q2" s="3"/>
      <c r="R2" s="3"/>
      <c r="X2" s="236" t="s">
        <v>28</v>
      </c>
      <c r="Y2" s="236"/>
      <c r="Z2" s="235" t="s">
        <v>102</v>
      </c>
      <c r="AA2" s="235"/>
      <c r="AB2" s="235"/>
      <c r="AC2" s="235"/>
      <c r="AD2" s="235"/>
      <c r="AE2" s="3"/>
      <c r="AF2" s="3"/>
      <c r="AG2" s="3"/>
      <c r="AH2" s="236" t="s">
        <v>28</v>
      </c>
      <c r="AI2" s="236"/>
    </row>
    <row r="3" spans="1:35" s="4" customFormat="1" ht="16.5" customHeight="1" x14ac:dyDescent="0.15">
      <c r="B3" s="237" t="s">
        <v>0</v>
      </c>
      <c r="C3" s="238"/>
      <c r="D3" s="239"/>
      <c r="E3" s="5" t="s">
        <v>1</v>
      </c>
      <c r="F3" s="6">
        <v>1</v>
      </c>
      <c r="G3" s="6">
        <f>F3+1</f>
        <v>2</v>
      </c>
      <c r="H3" s="6">
        <f>G3+1</f>
        <v>3</v>
      </c>
      <c r="I3" s="6">
        <f t="shared" ref="I3:AG4" si="0">H3+1</f>
        <v>4</v>
      </c>
      <c r="J3" s="6">
        <f t="shared" si="0"/>
        <v>5</v>
      </c>
      <c r="K3" s="69">
        <f t="shared" si="0"/>
        <v>6</v>
      </c>
      <c r="L3" s="6">
        <f t="shared" si="0"/>
        <v>7</v>
      </c>
      <c r="M3" s="6">
        <f t="shared" si="0"/>
        <v>8</v>
      </c>
      <c r="N3" s="6">
        <f t="shared" si="0"/>
        <v>9</v>
      </c>
      <c r="O3" s="6">
        <f t="shared" si="0"/>
        <v>10</v>
      </c>
      <c r="P3" s="6">
        <f t="shared" si="0"/>
        <v>11</v>
      </c>
      <c r="Q3" s="6">
        <f t="shared" si="0"/>
        <v>12</v>
      </c>
      <c r="R3" s="6">
        <f t="shared" si="0"/>
        <v>13</v>
      </c>
      <c r="S3" s="6">
        <f t="shared" si="0"/>
        <v>14</v>
      </c>
      <c r="T3" s="6">
        <f t="shared" si="0"/>
        <v>15</v>
      </c>
      <c r="U3" s="6">
        <f t="shared" si="0"/>
        <v>16</v>
      </c>
      <c r="V3" s="6">
        <f t="shared" si="0"/>
        <v>17</v>
      </c>
      <c r="W3" s="6">
        <f t="shared" si="0"/>
        <v>18</v>
      </c>
      <c r="X3" s="6">
        <f t="shared" si="0"/>
        <v>19</v>
      </c>
      <c r="Y3" s="6">
        <f t="shared" si="0"/>
        <v>20</v>
      </c>
      <c r="Z3" s="6">
        <f t="shared" si="0"/>
        <v>21</v>
      </c>
      <c r="AA3" s="6">
        <f t="shared" si="0"/>
        <v>22</v>
      </c>
      <c r="AB3" s="6">
        <f t="shared" si="0"/>
        <v>23</v>
      </c>
      <c r="AC3" s="6">
        <f t="shared" si="0"/>
        <v>24</v>
      </c>
      <c r="AD3" s="6">
        <f t="shared" si="0"/>
        <v>25</v>
      </c>
      <c r="AE3" s="6">
        <f t="shared" si="0"/>
        <v>26</v>
      </c>
      <c r="AF3" s="6">
        <f t="shared" si="0"/>
        <v>27</v>
      </c>
      <c r="AG3" s="6">
        <f t="shared" si="0"/>
        <v>28</v>
      </c>
      <c r="AH3" s="6">
        <f>AG3+1</f>
        <v>29</v>
      </c>
      <c r="AI3" s="7">
        <f>AH3+1</f>
        <v>30</v>
      </c>
    </row>
    <row r="4" spans="1:35" s="4" customFormat="1" ht="16.5" customHeight="1" thickBot="1" x14ac:dyDescent="0.2">
      <c r="B4" s="250" t="s">
        <v>13</v>
      </c>
      <c r="C4" s="251"/>
      <c r="D4" s="247"/>
      <c r="E4" s="226">
        <v>2020</v>
      </c>
      <c r="F4" s="70">
        <f>E4+1</f>
        <v>2021</v>
      </c>
      <c r="G4" s="70">
        <f>F4+1</f>
        <v>2022</v>
      </c>
      <c r="H4" s="70">
        <f>G4+1</f>
        <v>2023</v>
      </c>
      <c r="I4" s="70">
        <f t="shared" si="0"/>
        <v>2024</v>
      </c>
      <c r="J4" s="70">
        <f t="shared" si="0"/>
        <v>2025</v>
      </c>
      <c r="K4" s="70">
        <f t="shared" si="0"/>
        <v>2026</v>
      </c>
      <c r="L4" s="70">
        <f t="shared" si="0"/>
        <v>2027</v>
      </c>
      <c r="M4" s="70">
        <f t="shared" si="0"/>
        <v>2028</v>
      </c>
      <c r="N4" s="70">
        <f t="shared" si="0"/>
        <v>2029</v>
      </c>
      <c r="O4" s="70">
        <f t="shared" si="0"/>
        <v>2030</v>
      </c>
      <c r="P4" s="70">
        <f t="shared" si="0"/>
        <v>2031</v>
      </c>
      <c r="Q4" s="70">
        <f t="shared" si="0"/>
        <v>2032</v>
      </c>
      <c r="R4" s="70">
        <f t="shared" si="0"/>
        <v>2033</v>
      </c>
      <c r="S4" s="70">
        <f t="shared" si="0"/>
        <v>2034</v>
      </c>
      <c r="T4" s="70">
        <f t="shared" si="0"/>
        <v>2035</v>
      </c>
      <c r="U4" s="70">
        <f t="shared" si="0"/>
        <v>2036</v>
      </c>
      <c r="V4" s="70">
        <f t="shared" si="0"/>
        <v>2037</v>
      </c>
      <c r="W4" s="70">
        <f t="shared" si="0"/>
        <v>2038</v>
      </c>
      <c r="X4" s="70">
        <f t="shared" si="0"/>
        <v>2039</v>
      </c>
      <c r="Y4" s="70">
        <f t="shared" si="0"/>
        <v>2040</v>
      </c>
      <c r="Z4" s="70">
        <f t="shared" si="0"/>
        <v>2041</v>
      </c>
      <c r="AA4" s="70">
        <f t="shared" si="0"/>
        <v>2042</v>
      </c>
      <c r="AB4" s="70">
        <f t="shared" si="0"/>
        <v>2043</v>
      </c>
      <c r="AC4" s="70">
        <f t="shared" si="0"/>
        <v>2044</v>
      </c>
      <c r="AD4" s="70">
        <f t="shared" si="0"/>
        <v>2045</v>
      </c>
      <c r="AE4" s="70">
        <f t="shared" si="0"/>
        <v>2046</v>
      </c>
      <c r="AF4" s="70">
        <f t="shared" si="0"/>
        <v>2047</v>
      </c>
      <c r="AG4" s="70">
        <f t="shared" si="0"/>
        <v>2048</v>
      </c>
      <c r="AH4" s="70">
        <f>AG4+1</f>
        <v>2049</v>
      </c>
      <c r="AI4" s="228">
        <f>AH4+1</f>
        <v>2050</v>
      </c>
    </row>
    <row r="5" spans="1:35" s="4" customFormat="1" ht="16.5" hidden="1" customHeight="1" thickBot="1" x14ac:dyDescent="0.2">
      <c r="B5" s="252" t="s">
        <v>14</v>
      </c>
      <c r="C5" s="253"/>
      <c r="D5" s="254"/>
      <c r="E5" s="159" t="s">
        <v>67</v>
      </c>
      <c r="F5" s="159" t="s">
        <v>68</v>
      </c>
      <c r="G5" s="159" t="s">
        <v>69</v>
      </c>
      <c r="H5" s="159" t="s">
        <v>70</v>
      </c>
      <c r="I5" s="159" t="s">
        <v>71</v>
      </c>
      <c r="J5" s="159" t="s">
        <v>72</v>
      </c>
      <c r="K5" s="159" t="s">
        <v>73</v>
      </c>
      <c r="L5" s="159" t="s">
        <v>74</v>
      </c>
      <c r="M5" s="159" t="s">
        <v>75</v>
      </c>
      <c r="N5" s="159" t="s">
        <v>76</v>
      </c>
      <c r="O5" s="159" t="s">
        <v>77</v>
      </c>
      <c r="P5" s="159" t="s">
        <v>78</v>
      </c>
      <c r="Q5" s="159" t="s">
        <v>79</v>
      </c>
      <c r="R5" s="159" t="s">
        <v>80</v>
      </c>
      <c r="S5" s="159" t="s">
        <v>81</v>
      </c>
      <c r="T5" s="159" t="s">
        <v>82</v>
      </c>
      <c r="U5" s="159" t="s">
        <v>83</v>
      </c>
      <c r="V5" s="159" t="s">
        <v>84</v>
      </c>
      <c r="W5" s="159" t="s">
        <v>85</v>
      </c>
      <c r="X5" s="159" t="s">
        <v>86</v>
      </c>
      <c r="Y5" s="159" t="s">
        <v>87</v>
      </c>
      <c r="Z5" s="159" t="s">
        <v>88</v>
      </c>
      <c r="AA5" s="159" t="s">
        <v>89</v>
      </c>
      <c r="AB5" s="159" t="s">
        <v>90</v>
      </c>
      <c r="AC5" s="159" t="s">
        <v>91</v>
      </c>
      <c r="AD5" s="160" t="s">
        <v>92</v>
      </c>
      <c r="AE5" s="161" t="s">
        <v>93</v>
      </c>
      <c r="AF5" s="161" t="s">
        <v>94</v>
      </c>
      <c r="AG5" s="161" t="s">
        <v>95</v>
      </c>
      <c r="AH5" s="161" t="s">
        <v>96</v>
      </c>
      <c r="AI5" s="162" t="s">
        <v>97</v>
      </c>
    </row>
    <row r="6" spans="1:35" s="4" customFormat="1" ht="16.5" customHeight="1" x14ac:dyDescent="0.15">
      <c r="B6" s="255" t="s">
        <v>10</v>
      </c>
      <c r="C6" s="256"/>
      <c r="D6" s="256"/>
      <c r="E6" s="12"/>
      <c r="F6" s="13"/>
      <c r="G6" s="13"/>
      <c r="H6" s="13"/>
      <c r="I6" s="13"/>
      <c r="J6" s="13"/>
      <c r="K6" s="71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4"/>
      <c r="Z6" s="15"/>
      <c r="AA6" s="13"/>
      <c r="AB6" s="13"/>
      <c r="AC6" s="13"/>
      <c r="AD6" s="13"/>
      <c r="AE6" s="13"/>
      <c r="AF6" s="13"/>
      <c r="AG6" s="13"/>
      <c r="AH6" s="13"/>
      <c r="AI6" s="219"/>
    </row>
    <row r="7" spans="1:35" s="4" customFormat="1" ht="16.5" customHeight="1" x14ac:dyDescent="0.15">
      <c r="B7" s="257"/>
      <c r="C7" s="244" t="s">
        <v>50</v>
      </c>
      <c r="D7" s="245"/>
      <c r="E7" s="16">
        <v>54</v>
      </c>
      <c r="F7" s="17">
        <f t="shared" ref="F7:U10" si="1">E7+1</f>
        <v>55</v>
      </c>
      <c r="G7" s="17">
        <f t="shared" si="1"/>
        <v>56</v>
      </c>
      <c r="H7" s="17">
        <f t="shared" si="1"/>
        <v>57</v>
      </c>
      <c r="I7" s="17">
        <f t="shared" si="1"/>
        <v>58</v>
      </c>
      <c r="J7" s="17">
        <f t="shared" si="1"/>
        <v>59</v>
      </c>
      <c r="K7" s="72">
        <f t="shared" si="1"/>
        <v>60</v>
      </c>
      <c r="L7" s="17">
        <f t="shared" si="1"/>
        <v>61</v>
      </c>
      <c r="M7" s="17">
        <f t="shared" si="1"/>
        <v>62</v>
      </c>
      <c r="N7" s="17">
        <f t="shared" si="1"/>
        <v>63</v>
      </c>
      <c r="O7" s="17">
        <f t="shared" si="1"/>
        <v>64</v>
      </c>
      <c r="P7" s="17">
        <f t="shared" si="1"/>
        <v>65</v>
      </c>
      <c r="Q7" s="17">
        <f t="shared" si="1"/>
        <v>66</v>
      </c>
      <c r="R7" s="17">
        <f t="shared" si="1"/>
        <v>67</v>
      </c>
      <c r="S7" s="17">
        <f t="shared" si="1"/>
        <v>68</v>
      </c>
      <c r="T7" s="17">
        <f t="shared" si="1"/>
        <v>69</v>
      </c>
      <c r="U7" s="17">
        <f t="shared" si="1"/>
        <v>70</v>
      </c>
      <c r="V7" s="17">
        <f t="shared" ref="V7:AI10" si="2">U7+1</f>
        <v>71</v>
      </c>
      <c r="W7" s="17">
        <f t="shared" si="2"/>
        <v>72</v>
      </c>
      <c r="X7" s="17">
        <f t="shared" si="2"/>
        <v>73</v>
      </c>
      <c r="Y7" s="17">
        <f t="shared" si="2"/>
        <v>74</v>
      </c>
      <c r="Z7" s="17">
        <f t="shared" si="2"/>
        <v>75</v>
      </c>
      <c r="AA7" s="17">
        <f t="shared" si="2"/>
        <v>76</v>
      </c>
      <c r="AB7" s="17">
        <f t="shared" si="2"/>
        <v>77</v>
      </c>
      <c r="AC7" s="17">
        <f t="shared" si="2"/>
        <v>78</v>
      </c>
      <c r="AD7" s="17">
        <f t="shared" si="2"/>
        <v>79</v>
      </c>
      <c r="AE7" s="17">
        <f t="shared" si="2"/>
        <v>80</v>
      </c>
      <c r="AF7" s="17">
        <f t="shared" si="2"/>
        <v>81</v>
      </c>
      <c r="AG7" s="17">
        <f t="shared" si="2"/>
        <v>82</v>
      </c>
      <c r="AH7" s="18">
        <f t="shared" si="2"/>
        <v>83</v>
      </c>
      <c r="AI7" s="19">
        <f t="shared" si="2"/>
        <v>84</v>
      </c>
    </row>
    <row r="8" spans="1:35" s="4" customFormat="1" ht="16.5" customHeight="1" x14ac:dyDescent="0.15">
      <c r="B8" s="257"/>
      <c r="C8" s="246" t="s">
        <v>39</v>
      </c>
      <c r="D8" s="247"/>
      <c r="E8" s="8">
        <v>53</v>
      </c>
      <c r="F8" s="9">
        <f t="shared" si="1"/>
        <v>54</v>
      </c>
      <c r="G8" s="9">
        <f t="shared" si="1"/>
        <v>55</v>
      </c>
      <c r="H8" s="9">
        <f t="shared" si="1"/>
        <v>56</v>
      </c>
      <c r="I8" s="9">
        <f t="shared" si="1"/>
        <v>57</v>
      </c>
      <c r="J8" s="9">
        <f t="shared" si="1"/>
        <v>58</v>
      </c>
      <c r="K8" s="70">
        <f t="shared" si="1"/>
        <v>59</v>
      </c>
      <c r="L8" s="9">
        <f t="shared" si="1"/>
        <v>60</v>
      </c>
      <c r="M8" s="9">
        <f t="shared" si="1"/>
        <v>61</v>
      </c>
      <c r="N8" s="9">
        <f t="shared" si="1"/>
        <v>62</v>
      </c>
      <c r="O8" s="9">
        <f t="shared" si="1"/>
        <v>63</v>
      </c>
      <c r="P8" s="9">
        <f t="shared" si="1"/>
        <v>64</v>
      </c>
      <c r="Q8" s="9">
        <f t="shared" si="1"/>
        <v>65</v>
      </c>
      <c r="R8" s="9">
        <f t="shared" si="1"/>
        <v>66</v>
      </c>
      <c r="S8" s="9">
        <f t="shared" si="1"/>
        <v>67</v>
      </c>
      <c r="T8" s="9">
        <f t="shared" si="1"/>
        <v>68</v>
      </c>
      <c r="U8" s="9">
        <f t="shared" si="1"/>
        <v>69</v>
      </c>
      <c r="V8" s="9">
        <f t="shared" si="2"/>
        <v>70</v>
      </c>
      <c r="W8" s="9">
        <f t="shared" si="2"/>
        <v>71</v>
      </c>
      <c r="X8" s="9">
        <f t="shared" si="2"/>
        <v>72</v>
      </c>
      <c r="Y8" s="9">
        <f t="shared" si="2"/>
        <v>73</v>
      </c>
      <c r="Z8" s="9">
        <f t="shared" si="2"/>
        <v>74</v>
      </c>
      <c r="AA8" s="9">
        <f t="shared" si="2"/>
        <v>75</v>
      </c>
      <c r="AB8" s="9">
        <f t="shared" si="2"/>
        <v>76</v>
      </c>
      <c r="AC8" s="9">
        <f t="shared" si="2"/>
        <v>77</v>
      </c>
      <c r="AD8" s="9">
        <f t="shared" si="2"/>
        <v>78</v>
      </c>
      <c r="AE8" s="9">
        <f t="shared" si="2"/>
        <v>79</v>
      </c>
      <c r="AF8" s="9">
        <f t="shared" si="2"/>
        <v>80</v>
      </c>
      <c r="AG8" s="9">
        <f t="shared" si="2"/>
        <v>81</v>
      </c>
      <c r="AH8" s="20">
        <f t="shared" si="2"/>
        <v>82</v>
      </c>
      <c r="AI8" s="10">
        <f t="shared" si="2"/>
        <v>83</v>
      </c>
    </row>
    <row r="9" spans="1:35" s="4" customFormat="1" ht="16.5" customHeight="1" x14ac:dyDescent="0.15">
      <c r="B9" s="257"/>
      <c r="C9" s="246" t="s">
        <v>40</v>
      </c>
      <c r="D9" s="247"/>
      <c r="E9" s="8">
        <v>25</v>
      </c>
      <c r="F9" s="9">
        <f t="shared" si="1"/>
        <v>26</v>
      </c>
      <c r="G9" s="9">
        <f t="shared" si="1"/>
        <v>27</v>
      </c>
      <c r="H9" s="9">
        <f t="shared" si="1"/>
        <v>28</v>
      </c>
      <c r="I9" s="9">
        <f t="shared" si="1"/>
        <v>29</v>
      </c>
      <c r="J9" s="9">
        <f t="shared" si="1"/>
        <v>30</v>
      </c>
      <c r="K9" s="70">
        <f t="shared" si="1"/>
        <v>31</v>
      </c>
      <c r="L9" s="9">
        <f t="shared" si="1"/>
        <v>32</v>
      </c>
      <c r="M9" s="9">
        <f t="shared" si="1"/>
        <v>33</v>
      </c>
      <c r="N9" s="9">
        <f t="shared" si="1"/>
        <v>34</v>
      </c>
      <c r="O9" s="9">
        <f t="shared" si="1"/>
        <v>35</v>
      </c>
      <c r="P9" s="9">
        <f t="shared" si="1"/>
        <v>36</v>
      </c>
      <c r="Q9" s="9">
        <f t="shared" si="1"/>
        <v>37</v>
      </c>
      <c r="R9" s="9">
        <f t="shared" si="1"/>
        <v>38</v>
      </c>
      <c r="S9" s="9">
        <f t="shared" si="1"/>
        <v>39</v>
      </c>
      <c r="T9" s="9">
        <f t="shared" si="1"/>
        <v>40</v>
      </c>
      <c r="U9" s="9">
        <f t="shared" si="1"/>
        <v>41</v>
      </c>
      <c r="V9" s="9">
        <f t="shared" si="2"/>
        <v>42</v>
      </c>
      <c r="W9" s="9">
        <f t="shared" si="2"/>
        <v>43</v>
      </c>
      <c r="X9" s="9">
        <f t="shared" si="2"/>
        <v>44</v>
      </c>
      <c r="Y9" s="9">
        <f t="shared" si="2"/>
        <v>45</v>
      </c>
      <c r="Z9" s="9">
        <f t="shared" si="2"/>
        <v>46</v>
      </c>
      <c r="AA9" s="9">
        <f t="shared" si="2"/>
        <v>47</v>
      </c>
      <c r="AB9" s="9">
        <f t="shared" si="2"/>
        <v>48</v>
      </c>
      <c r="AC9" s="9">
        <f t="shared" si="2"/>
        <v>49</v>
      </c>
      <c r="AD9" s="9">
        <f t="shared" si="2"/>
        <v>50</v>
      </c>
      <c r="AE9" s="9">
        <f t="shared" si="2"/>
        <v>51</v>
      </c>
      <c r="AF9" s="9">
        <f t="shared" si="2"/>
        <v>52</v>
      </c>
      <c r="AG9" s="9">
        <f t="shared" si="2"/>
        <v>53</v>
      </c>
      <c r="AH9" s="20">
        <f t="shared" si="2"/>
        <v>54</v>
      </c>
      <c r="AI9" s="10">
        <f t="shared" si="2"/>
        <v>55</v>
      </c>
    </row>
    <row r="10" spans="1:35" s="4" customFormat="1" ht="16.5" customHeight="1" thickBot="1" x14ac:dyDescent="0.2">
      <c r="B10" s="258"/>
      <c r="C10" s="259" t="s">
        <v>45</v>
      </c>
      <c r="D10" s="254"/>
      <c r="E10" s="11">
        <v>17</v>
      </c>
      <c r="F10" s="21">
        <f t="shared" si="1"/>
        <v>18</v>
      </c>
      <c r="G10" s="21">
        <f t="shared" si="1"/>
        <v>19</v>
      </c>
      <c r="H10" s="21">
        <f t="shared" si="1"/>
        <v>20</v>
      </c>
      <c r="I10" s="21">
        <f t="shared" si="1"/>
        <v>21</v>
      </c>
      <c r="J10" s="21">
        <f t="shared" si="1"/>
        <v>22</v>
      </c>
      <c r="K10" s="73">
        <f t="shared" si="1"/>
        <v>23</v>
      </c>
      <c r="L10" s="21">
        <f t="shared" si="1"/>
        <v>24</v>
      </c>
      <c r="M10" s="21">
        <f t="shared" si="1"/>
        <v>25</v>
      </c>
      <c r="N10" s="21">
        <f t="shared" si="1"/>
        <v>26</v>
      </c>
      <c r="O10" s="21">
        <f t="shared" si="1"/>
        <v>27</v>
      </c>
      <c r="P10" s="21">
        <f t="shared" si="1"/>
        <v>28</v>
      </c>
      <c r="Q10" s="21">
        <f t="shared" si="1"/>
        <v>29</v>
      </c>
      <c r="R10" s="21">
        <f t="shared" si="1"/>
        <v>30</v>
      </c>
      <c r="S10" s="21">
        <f t="shared" si="1"/>
        <v>31</v>
      </c>
      <c r="T10" s="21">
        <f t="shared" si="1"/>
        <v>32</v>
      </c>
      <c r="U10" s="21">
        <f t="shared" si="1"/>
        <v>33</v>
      </c>
      <c r="V10" s="21">
        <f t="shared" si="2"/>
        <v>34</v>
      </c>
      <c r="W10" s="21">
        <f t="shared" si="2"/>
        <v>35</v>
      </c>
      <c r="X10" s="21">
        <f t="shared" si="2"/>
        <v>36</v>
      </c>
      <c r="Y10" s="21">
        <f t="shared" si="2"/>
        <v>37</v>
      </c>
      <c r="Z10" s="21">
        <f t="shared" si="2"/>
        <v>38</v>
      </c>
      <c r="AA10" s="21">
        <f t="shared" si="2"/>
        <v>39</v>
      </c>
      <c r="AB10" s="21">
        <f t="shared" si="2"/>
        <v>40</v>
      </c>
      <c r="AC10" s="21">
        <f t="shared" si="2"/>
        <v>41</v>
      </c>
      <c r="AD10" s="21">
        <f t="shared" si="2"/>
        <v>42</v>
      </c>
      <c r="AE10" s="21">
        <f t="shared" si="2"/>
        <v>43</v>
      </c>
      <c r="AF10" s="21">
        <f t="shared" si="2"/>
        <v>44</v>
      </c>
      <c r="AG10" s="21">
        <f t="shared" si="2"/>
        <v>45</v>
      </c>
      <c r="AH10" s="22">
        <f t="shared" si="2"/>
        <v>46</v>
      </c>
      <c r="AI10" s="23">
        <f>AH10+1</f>
        <v>47</v>
      </c>
    </row>
    <row r="11" spans="1:35" s="4" customFormat="1" ht="16.5" customHeight="1" x14ac:dyDescent="0.15">
      <c r="B11" s="240" t="s">
        <v>11</v>
      </c>
      <c r="C11" s="241"/>
      <c r="D11" s="241"/>
      <c r="E11" s="24"/>
      <c r="F11" s="25"/>
      <c r="G11" s="25"/>
      <c r="H11" s="25"/>
      <c r="I11" s="25"/>
      <c r="J11" s="25"/>
      <c r="K11" s="74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6"/>
      <c r="Z11" s="27"/>
      <c r="AA11" s="25"/>
      <c r="AB11" s="25"/>
      <c r="AC11" s="25"/>
      <c r="AD11" s="25"/>
      <c r="AE11" s="25"/>
      <c r="AF11" s="25"/>
      <c r="AG11" s="25"/>
      <c r="AH11" s="25"/>
      <c r="AI11" s="28"/>
    </row>
    <row r="12" spans="1:35" s="29" customFormat="1" ht="75" customHeight="1" x14ac:dyDescent="0.15">
      <c r="B12" s="242"/>
      <c r="C12" s="244" t="s">
        <v>51</v>
      </c>
      <c r="D12" s="245"/>
      <c r="E12" s="30"/>
      <c r="F12" s="31"/>
      <c r="G12" s="31"/>
      <c r="H12" s="31"/>
      <c r="I12" s="31" t="s">
        <v>15</v>
      </c>
      <c r="J12" s="32"/>
      <c r="K12" s="75" t="s">
        <v>57</v>
      </c>
      <c r="L12" s="75" t="s">
        <v>98</v>
      </c>
      <c r="M12" s="75" t="s">
        <v>98</v>
      </c>
      <c r="N12" s="75" t="s">
        <v>61</v>
      </c>
      <c r="O12" s="75" t="s">
        <v>99</v>
      </c>
      <c r="P12" s="75" t="s">
        <v>100</v>
      </c>
      <c r="Q12" s="75" t="s">
        <v>98</v>
      </c>
      <c r="R12" s="75" t="s">
        <v>98</v>
      </c>
      <c r="S12" s="75" t="s">
        <v>98</v>
      </c>
      <c r="T12" s="75" t="s">
        <v>98</v>
      </c>
      <c r="U12" s="31" t="s">
        <v>62</v>
      </c>
      <c r="V12" s="31" t="s">
        <v>63</v>
      </c>
      <c r="W12" s="31" t="s">
        <v>63</v>
      </c>
      <c r="X12" s="31" t="s">
        <v>63</v>
      </c>
      <c r="Y12" s="31" t="s">
        <v>63</v>
      </c>
      <c r="Z12" s="31"/>
      <c r="AA12" s="31" t="s">
        <v>25</v>
      </c>
      <c r="AB12" s="31"/>
      <c r="AC12" s="31"/>
      <c r="AD12" s="31"/>
      <c r="AE12" s="33"/>
      <c r="AF12" s="31"/>
      <c r="AG12" s="31"/>
      <c r="AH12" s="31"/>
      <c r="AI12" s="34"/>
    </row>
    <row r="13" spans="1:35" s="29" customFormat="1" ht="24" customHeight="1" x14ac:dyDescent="0.15">
      <c r="B13" s="242"/>
      <c r="C13" s="246" t="s">
        <v>39</v>
      </c>
      <c r="D13" s="247"/>
      <c r="E13" s="35"/>
      <c r="F13" s="36"/>
      <c r="G13" s="36"/>
      <c r="H13" s="36"/>
      <c r="I13" s="36"/>
      <c r="J13" s="36"/>
      <c r="K13" s="76"/>
      <c r="L13" s="76"/>
      <c r="M13" s="76"/>
      <c r="N13" s="76"/>
      <c r="O13" s="76"/>
      <c r="P13" s="76"/>
      <c r="Q13" s="76" t="s">
        <v>56</v>
      </c>
      <c r="R13" s="102"/>
      <c r="S13" s="102"/>
      <c r="T13" s="76"/>
      <c r="U13" s="36"/>
      <c r="V13" s="36"/>
      <c r="W13" s="37"/>
      <c r="X13" s="36"/>
      <c r="Y13" s="37"/>
      <c r="Z13" s="36"/>
      <c r="AA13" s="36"/>
      <c r="AB13" s="36"/>
      <c r="AC13" s="36"/>
      <c r="AD13" s="36"/>
      <c r="AE13" s="37"/>
      <c r="AF13" s="36"/>
      <c r="AG13" s="36"/>
      <c r="AH13" s="36"/>
      <c r="AI13" s="38"/>
    </row>
    <row r="14" spans="1:35" s="29" customFormat="1" ht="16.5" customHeight="1" x14ac:dyDescent="0.15">
      <c r="B14" s="242"/>
      <c r="C14" s="246" t="s">
        <v>40</v>
      </c>
      <c r="D14" s="247"/>
      <c r="E14" s="35"/>
      <c r="F14" s="36"/>
      <c r="G14" s="36"/>
      <c r="H14" s="36" t="s">
        <v>2</v>
      </c>
      <c r="I14" s="36"/>
      <c r="J14" s="36"/>
      <c r="K14" s="76"/>
      <c r="L14" s="36"/>
      <c r="M14" s="36"/>
      <c r="N14" s="36"/>
      <c r="O14" s="36"/>
      <c r="P14" s="39"/>
      <c r="Q14" s="36"/>
      <c r="R14" s="36"/>
      <c r="S14" s="36"/>
      <c r="T14" s="40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41"/>
    </row>
    <row r="15" spans="1:35" s="29" customFormat="1" ht="16.5" customHeight="1" thickBot="1" x14ac:dyDescent="0.2">
      <c r="B15" s="243"/>
      <c r="C15" s="248" t="s">
        <v>45</v>
      </c>
      <c r="D15" s="249"/>
      <c r="E15" s="42"/>
      <c r="F15" s="43" t="s">
        <v>52</v>
      </c>
      <c r="G15" s="43"/>
      <c r="H15" s="43"/>
      <c r="I15" s="43"/>
      <c r="J15" s="43" t="s">
        <v>20</v>
      </c>
      <c r="K15" s="77"/>
      <c r="L15" s="43"/>
      <c r="M15" s="43"/>
      <c r="N15" s="43"/>
      <c r="O15" s="43"/>
      <c r="P15" s="43" t="s">
        <v>2</v>
      </c>
      <c r="Q15" s="43"/>
      <c r="R15" s="43"/>
      <c r="S15" s="44"/>
      <c r="T15" s="45"/>
      <c r="U15" s="43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7"/>
    </row>
    <row r="16" spans="1:35" s="29" customFormat="1" ht="15.75" hidden="1" customHeight="1" x14ac:dyDescent="0.15">
      <c r="B16" s="264" t="s">
        <v>3</v>
      </c>
      <c r="C16" s="265"/>
      <c r="D16" s="48" t="s">
        <v>4</v>
      </c>
      <c r="E16" s="103"/>
      <c r="F16" s="104"/>
      <c r="G16" s="104"/>
      <c r="H16" s="104"/>
      <c r="I16" s="104"/>
      <c r="J16" s="104"/>
      <c r="K16" s="105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6"/>
      <c r="Z16" s="107"/>
      <c r="AA16" s="104"/>
      <c r="AB16" s="104"/>
      <c r="AC16" s="104"/>
      <c r="AD16" s="104"/>
      <c r="AE16" s="104"/>
      <c r="AF16" s="104"/>
      <c r="AG16" s="104"/>
      <c r="AH16" s="104"/>
      <c r="AI16" s="108"/>
    </row>
    <row r="17" spans="2:39" s="29" customFormat="1" ht="16.5" customHeight="1" x14ac:dyDescent="0.15">
      <c r="B17" s="266" t="s">
        <v>35</v>
      </c>
      <c r="C17" s="49" t="s">
        <v>5</v>
      </c>
      <c r="D17" s="78">
        <v>0</v>
      </c>
      <c r="E17" s="109">
        <v>654</v>
      </c>
      <c r="F17" s="109">
        <f>E17</f>
        <v>654</v>
      </c>
      <c r="G17" s="109">
        <f>F17</f>
        <v>654</v>
      </c>
      <c r="H17" s="109">
        <f>G17</f>
        <v>654</v>
      </c>
      <c r="I17" s="109">
        <f>H17</f>
        <v>654</v>
      </c>
      <c r="J17" s="109">
        <f>I17</f>
        <v>654</v>
      </c>
      <c r="K17" s="110"/>
      <c r="L17" s="110"/>
      <c r="M17" s="110"/>
      <c r="N17" s="110"/>
      <c r="O17" s="110"/>
      <c r="P17" s="110"/>
      <c r="Q17" s="110"/>
      <c r="R17" s="110"/>
      <c r="S17" s="110"/>
      <c r="T17" s="110"/>
      <c r="U17" s="110"/>
      <c r="V17" s="110"/>
      <c r="W17" s="110"/>
      <c r="X17" s="110"/>
      <c r="Y17" s="110"/>
      <c r="Z17" s="110"/>
      <c r="AA17" s="110"/>
      <c r="AB17" s="110"/>
      <c r="AC17" s="110"/>
      <c r="AD17" s="110"/>
      <c r="AE17" s="110"/>
      <c r="AF17" s="110"/>
      <c r="AG17" s="110"/>
      <c r="AH17" s="110"/>
      <c r="AI17" s="111"/>
      <c r="AL17" s="50">
        <f>SUM(E17:AK17)</f>
        <v>3924</v>
      </c>
      <c r="AM17" s="79" t="s">
        <v>5</v>
      </c>
    </row>
    <row r="18" spans="2:39" s="29" customFormat="1" ht="16.5" customHeight="1" x14ac:dyDescent="0.15">
      <c r="B18" s="267"/>
      <c r="C18" s="51" t="s">
        <v>109</v>
      </c>
      <c r="D18" s="52" t="s">
        <v>64</v>
      </c>
      <c r="E18" s="112"/>
      <c r="F18" s="112"/>
      <c r="G18" s="112"/>
      <c r="H18" s="112"/>
      <c r="I18" s="112"/>
      <c r="J18" s="112"/>
      <c r="K18" s="113"/>
      <c r="L18" s="112"/>
      <c r="M18" s="113"/>
      <c r="N18" s="113"/>
      <c r="O18" s="113"/>
      <c r="P18" s="113">
        <v>77</v>
      </c>
      <c r="Q18" s="113">
        <f t="shared" ref="Q18:AH19" si="3">P18</f>
        <v>77</v>
      </c>
      <c r="R18" s="113">
        <f t="shared" si="3"/>
        <v>77</v>
      </c>
      <c r="S18" s="113">
        <f t="shared" si="3"/>
        <v>77</v>
      </c>
      <c r="T18" s="113">
        <f t="shared" si="3"/>
        <v>77</v>
      </c>
      <c r="U18" s="113">
        <f t="shared" si="3"/>
        <v>77</v>
      </c>
      <c r="V18" s="113">
        <f t="shared" si="3"/>
        <v>77</v>
      </c>
      <c r="W18" s="112">
        <f t="shared" si="3"/>
        <v>77</v>
      </c>
      <c r="X18" s="112">
        <f t="shared" si="3"/>
        <v>77</v>
      </c>
      <c r="Y18" s="112">
        <f t="shared" si="3"/>
        <v>77</v>
      </c>
      <c r="Z18" s="112">
        <f t="shared" si="3"/>
        <v>77</v>
      </c>
      <c r="AA18" s="112">
        <f t="shared" si="3"/>
        <v>77</v>
      </c>
      <c r="AB18" s="112">
        <f t="shared" si="3"/>
        <v>77</v>
      </c>
      <c r="AC18" s="112">
        <f t="shared" si="3"/>
        <v>77</v>
      </c>
      <c r="AD18" s="112">
        <f t="shared" si="3"/>
        <v>77</v>
      </c>
      <c r="AE18" s="112">
        <f t="shared" si="3"/>
        <v>77</v>
      </c>
      <c r="AF18" s="112">
        <f t="shared" si="3"/>
        <v>77</v>
      </c>
      <c r="AG18" s="112">
        <f t="shared" si="3"/>
        <v>77</v>
      </c>
      <c r="AH18" s="112">
        <f t="shared" si="3"/>
        <v>77</v>
      </c>
      <c r="AI18" s="114">
        <f>AH18</f>
        <v>77</v>
      </c>
      <c r="AL18" s="50">
        <f t="shared" ref="AL18:AL45" si="4">SUM(E18:AK18)</f>
        <v>1540</v>
      </c>
      <c r="AM18" s="80" t="s">
        <v>30</v>
      </c>
    </row>
    <row r="19" spans="2:39" s="29" customFormat="1" ht="16.5" customHeight="1" x14ac:dyDescent="0.15">
      <c r="B19" s="267"/>
      <c r="C19" s="51" t="s">
        <v>105</v>
      </c>
      <c r="D19" s="52" t="s">
        <v>64</v>
      </c>
      <c r="E19" s="112"/>
      <c r="F19" s="112"/>
      <c r="G19" s="112"/>
      <c r="H19" s="112"/>
      <c r="I19" s="112"/>
      <c r="J19" s="112"/>
      <c r="K19" s="113"/>
      <c r="L19" s="112"/>
      <c r="M19" s="112"/>
      <c r="N19" s="113"/>
      <c r="O19" s="113"/>
      <c r="P19" s="113">
        <v>130</v>
      </c>
      <c r="Q19" s="113">
        <f t="shared" si="3"/>
        <v>130</v>
      </c>
      <c r="R19" s="113">
        <f t="shared" si="3"/>
        <v>130</v>
      </c>
      <c r="S19" s="113">
        <f t="shared" si="3"/>
        <v>130</v>
      </c>
      <c r="T19" s="113">
        <f t="shared" si="3"/>
        <v>130</v>
      </c>
      <c r="U19" s="113">
        <f t="shared" si="3"/>
        <v>130</v>
      </c>
      <c r="V19" s="113">
        <f t="shared" si="3"/>
        <v>130</v>
      </c>
      <c r="W19" s="112">
        <f t="shared" si="3"/>
        <v>130</v>
      </c>
      <c r="X19" s="112">
        <f t="shared" si="3"/>
        <v>130</v>
      </c>
      <c r="Y19" s="112">
        <f t="shared" si="3"/>
        <v>130</v>
      </c>
      <c r="Z19" s="112">
        <f t="shared" si="3"/>
        <v>130</v>
      </c>
      <c r="AA19" s="112">
        <f t="shared" si="3"/>
        <v>130</v>
      </c>
      <c r="AB19" s="112">
        <f t="shared" si="3"/>
        <v>130</v>
      </c>
      <c r="AC19" s="112">
        <f t="shared" si="3"/>
        <v>130</v>
      </c>
      <c r="AD19" s="112">
        <f t="shared" si="3"/>
        <v>130</v>
      </c>
      <c r="AE19" s="112">
        <f t="shared" si="3"/>
        <v>130</v>
      </c>
      <c r="AF19" s="112">
        <f t="shared" si="3"/>
        <v>130</v>
      </c>
      <c r="AG19" s="112">
        <f t="shared" si="3"/>
        <v>130</v>
      </c>
      <c r="AH19" s="112">
        <f t="shared" si="3"/>
        <v>130</v>
      </c>
      <c r="AI19" s="114">
        <f>AH19</f>
        <v>130</v>
      </c>
      <c r="AL19" s="50">
        <f t="shared" si="4"/>
        <v>2600</v>
      </c>
      <c r="AM19" s="80" t="s">
        <v>31</v>
      </c>
    </row>
    <row r="20" spans="2:39" s="29" customFormat="1" ht="16.5" customHeight="1" x14ac:dyDescent="0.15">
      <c r="B20" s="267"/>
      <c r="C20" s="51" t="s">
        <v>108</v>
      </c>
      <c r="D20" s="52" t="s">
        <v>64</v>
      </c>
      <c r="E20" s="112"/>
      <c r="F20" s="112"/>
      <c r="G20" s="112"/>
      <c r="H20" s="112"/>
      <c r="I20"/>
      <c r="J20" s="112"/>
      <c r="K20" s="113"/>
      <c r="L20" s="112"/>
      <c r="M20" s="112"/>
      <c r="N20" s="113"/>
      <c r="O20" s="113"/>
      <c r="P20" s="113">
        <v>39</v>
      </c>
      <c r="Q20" s="113"/>
      <c r="R20" s="113"/>
      <c r="S20" s="113"/>
      <c r="T20" s="113"/>
      <c r="U20" s="113"/>
      <c r="V20" s="113"/>
      <c r="W20" s="112"/>
      <c r="X20" s="112"/>
      <c r="Y20" s="112"/>
      <c r="Z20" s="112"/>
      <c r="AA20" s="112"/>
      <c r="AB20" s="112"/>
      <c r="AC20" s="115"/>
      <c r="AD20" s="115"/>
      <c r="AE20" s="115"/>
      <c r="AF20" s="115"/>
      <c r="AG20" s="115"/>
      <c r="AH20" s="115"/>
      <c r="AI20" s="114"/>
      <c r="AL20" s="50">
        <f t="shared" si="4"/>
        <v>39</v>
      </c>
      <c r="AM20" s="80" t="s">
        <v>32</v>
      </c>
    </row>
    <row r="21" spans="2:39" s="29" customFormat="1" ht="16.5" customHeight="1" x14ac:dyDescent="0.15">
      <c r="B21" s="267"/>
      <c r="C21" s="51" t="s">
        <v>107</v>
      </c>
      <c r="D21" s="52" t="s">
        <v>41</v>
      </c>
      <c r="E21" s="112"/>
      <c r="F21" s="112"/>
      <c r="G21" s="112"/>
      <c r="H21" s="112"/>
      <c r="I21" s="112"/>
      <c r="J21" s="112"/>
      <c r="K21" s="113"/>
      <c r="L21" s="112"/>
      <c r="M21" s="112"/>
      <c r="N21" s="113"/>
      <c r="O21" s="113"/>
      <c r="P21" s="113"/>
      <c r="Q21" s="113">
        <v>70</v>
      </c>
      <c r="R21" s="113">
        <f t="shared" ref="R21:AG22" si="5">Q21</f>
        <v>70</v>
      </c>
      <c r="S21" s="113">
        <f t="shared" si="5"/>
        <v>70</v>
      </c>
      <c r="T21" s="113">
        <f t="shared" si="5"/>
        <v>70</v>
      </c>
      <c r="U21" s="113">
        <f t="shared" si="5"/>
        <v>70</v>
      </c>
      <c r="V21" s="113">
        <f t="shared" si="5"/>
        <v>70</v>
      </c>
      <c r="W21" s="113">
        <f t="shared" si="5"/>
        <v>70</v>
      </c>
      <c r="X21" s="113">
        <f t="shared" si="5"/>
        <v>70</v>
      </c>
      <c r="Y21" s="113">
        <f t="shared" si="5"/>
        <v>70</v>
      </c>
      <c r="Z21" s="113">
        <f t="shared" si="5"/>
        <v>70</v>
      </c>
      <c r="AA21" s="113">
        <f t="shared" si="5"/>
        <v>70</v>
      </c>
      <c r="AB21" s="113">
        <f t="shared" si="5"/>
        <v>70</v>
      </c>
      <c r="AC21" s="113">
        <f t="shared" si="5"/>
        <v>70</v>
      </c>
      <c r="AD21" s="113">
        <f t="shared" si="5"/>
        <v>70</v>
      </c>
      <c r="AE21" s="113">
        <f t="shared" si="5"/>
        <v>70</v>
      </c>
      <c r="AF21" s="113">
        <f t="shared" si="5"/>
        <v>70</v>
      </c>
      <c r="AG21" s="113">
        <f t="shared" si="5"/>
        <v>70</v>
      </c>
      <c r="AH21" s="113">
        <f t="shared" ref="U21:AI23" si="6">AG21</f>
        <v>70</v>
      </c>
      <c r="AI21" s="116">
        <f t="shared" si="6"/>
        <v>70</v>
      </c>
      <c r="AL21" s="50">
        <f t="shared" si="4"/>
        <v>1330</v>
      </c>
      <c r="AM21" s="80" t="s">
        <v>33</v>
      </c>
    </row>
    <row r="22" spans="2:39" s="29" customFormat="1" ht="16.5" customHeight="1" x14ac:dyDescent="0.15">
      <c r="B22" s="267"/>
      <c r="C22" s="51" t="s">
        <v>106</v>
      </c>
      <c r="D22" s="52" t="s">
        <v>41</v>
      </c>
      <c r="E22" s="112"/>
      <c r="F22" s="112"/>
      <c r="G22" s="112"/>
      <c r="H22" s="112"/>
      <c r="I22" s="112"/>
      <c r="J22" s="112"/>
      <c r="K22" s="113"/>
      <c r="L22" s="112"/>
      <c r="M22" s="113"/>
      <c r="N22" s="113"/>
      <c r="P22" s="113"/>
      <c r="Q22" s="113">
        <v>6</v>
      </c>
      <c r="R22" s="113">
        <f t="shared" ref="R22:AE22" si="7">Q22</f>
        <v>6</v>
      </c>
      <c r="S22" s="113">
        <f t="shared" si="7"/>
        <v>6</v>
      </c>
      <c r="T22" s="113">
        <f t="shared" si="7"/>
        <v>6</v>
      </c>
      <c r="U22" s="113">
        <f t="shared" si="7"/>
        <v>6</v>
      </c>
      <c r="V22" s="113">
        <f t="shared" si="7"/>
        <v>6</v>
      </c>
      <c r="W22" s="113">
        <f t="shared" si="7"/>
        <v>6</v>
      </c>
      <c r="X22" s="113">
        <f t="shared" si="7"/>
        <v>6</v>
      </c>
      <c r="Y22" s="113">
        <f t="shared" si="7"/>
        <v>6</v>
      </c>
      <c r="Z22" s="113">
        <f t="shared" si="7"/>
        <v>6</v>
      </c>
      <c r="AA22" s="113">
        <f t="shared" si="7"/>
        <v>6</v>
      </c>
      <c r="AB22" s="113">
        <f t="shared" si="7"/>
        <v>6</v>
      </c>
      <c r="AC22" s="113">
        <f t="shared" si="7"/>
        <v>6</v>
      </c>
      <c r="AD22" s="113">
        <f t="shared" si="7"/>
        <v>6</v>
      </c>
      <c r="AE22" s="113">
        <f t="shared" si="7"/>
        <v>6</v>
      </c>
      <c r="AF22" s="113">
        <f t="shared" si="5"/>
        <v>6</v>
      </c>
      <c r="AG22" s="113">
        <f t="shared" si="5"/>
        <v>6</v>
      </c>
      <c r="AH22" s="113">
        <f t="shared" si="6"/>
        <v>6</v>
      </c>
      <c r="AI22" s="116">
        <f t="shared" si="6"/>
        <v>6</v>
      </c>
      <c r="AL22" s="50">
        <f t="shared" si="4"/>
        <v>114</v>
      </c>
      <c r="AM22" s="80" t="s">
        <v>34</v>
      </c>
    </row>
    <row r="23" spans="2:39" s="29" customFormat="1" ht="16.5" customHeight="1" x14ac:dyDescent="0.15">
      <c r="B23" s="267"/>
      <c r="C23" s="51" t="s">
        <v>24</v>
      </c>
      <c r="D23" s="52" t="s">
        <v>64</v>
      </c>
      <c r="E23" s="112"/>
      <c r="F23" s="112"/>
      <c r="G23" s="112"/>
      <c r="H23" s="112"/>
      <c r="I23" s="112"/>
      <c r="J23" s="112"/>
      <c r="K23" s="113">
        <v>52</v>
      </c>
      <c r="L23" s="112">
        <f t="shared" ref="L23:T23" si="8">K23</f>
        <v>52</v>
      </c>
      <c r="M23" s="112">
        <f t="shared" si="8"/>
        <v>52</v>
      </c>
      <c r="N23" s="112">
        <f t="shared" si="8"/>
        <v>52</v>
      </c>
      <c r="O23" s="112">
        <f t="shared" si="8"/>
        <v>52</v>
      </c>
      <c r="P23" s="112">
        <f t="shared" si="8"/>
        <v>52</v>
      </c>
      <c r="Q23" s="112">
        <f t="shared" si="8"/>
        <v>52</v>
      </c>
      <c r="R23" s="112">
        <f t="shared" si="8"/>
        <v>52</v>
      </c>
      <c r="S23" s="112">
        <f t="shared" si="8"/>
        <v>52</v>
      </c>
      <c r="T23" s="112">
        <f t="shared" si="8"/>
        <v>52</v>
      </c>
      <c r="U23" s="112">
        <f t="shared" si="6"/>
        <v>52</v>
      </c>
      <c r="V23" s="112">
        <f t="shared" si="6"/>
        <v>52</v>
      </c>
      <c r="W23" s="112">
        <f t="shared" si="6"/>
        <v>52</v>
      </c>
      <c r="X23" s="112">
        <f t="shared" si="6"/>
        <v>52</v>
      </c>
      <c r="Y23" s="112">
        <f t="shared" si="6"/>
        <v>52</v>
      </c>
      <c r="Z23" s="112"/>
      <c r="AA23" s="112"/>
      <c r="AB23" s="112"/>
      <c r="AC23" s="112"/>
      <c r="AD23" s="112"/>
      <c r="AE23" s="112"/>
      <c r="AF23" s="112"/>
      <c r="AG23" s="112"/>
      <c r="AH23" s="112"/>
      <c r="AI23" s="114"/>
      <c r="AL23" s="50">
        <f t="shared" si="4"/>
        <v>780</v>
      </c>
      <c r="AM23" s="80" t="s">
        <v>24</v>
      </c>
    </row>
    <row r="24" spans="2:39" s="29" customFormat="1" ht="16.5" customHeight="1" x14ac:dyDescent="0.15">
      <c r="B24" s="267"/>
      <c r="C24" s="53" t="s">
        <v>23</v>
      </c>
      <c r="D24" s="54" t="s">
        <v>64</v>
      </c>
      <c r="E24" s="117"/>
      <c r="F24" s="117"/>
      <c r="G24" s="117"/>
      <c r="H24" s="117"/>
      <c r="I24" s="117"/>
      <c r="J24" s="117"/>
      <c r="K24" s="118">
        <v>2742</v>
      </c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9"/>
      <c r="AL24" s="50">
        <f t="shared" si="4"/>
        <v>2742</v>
      </c>
      <c r="AM24" s="81" t="s">
        <v>23</v>
      </c>
    </row>
    <row r="25" spans="2:39" s="55" customFormat="1" ht="16.5" customHeight="1" thickBot="1" x14ac:dyDescent="0.2">
      <c r="B25" s="268"/>
      <c r="C25" s="269" t="s">
        <v>6</v>
      </c>
      <c r="D25" s="270"/>
      <c r="E25" s="120">
        <f t="shared" ref="E25:AI25" si="9">SUM(E17:E24)</f>
        <v>654</v>
      </c>
      <c r="F25" s="121">
        <f t="shared" si="9"/>
        <v>654</v>
      </c>
      <c r="G25" s="121">
        <f t="shared" si="9"/>
        <v>654</v>
      </c>
      <c r="H25" s="121">
        <f t="shared" si="9"/>
        <v>654</v>
      </c>
      <c r="I25" s="121">
        <f t="shared" si="9"/>
        <v>654</v>
      </c>
      <c r="J25" s="121">
        <f t="shared" si="9"/>
        <v>654</v>
      </c>
      <c r="K25" s="122">
        <f t="shared" si="9"/>
        <v>2794</v>
      </c>
      <c r="L25" s="121">
        <f t="shared" si="9"/>
        <v>52</v>
      </c>
      <c r="M25" s="121">
        <f t="shared" si="9"/>
        <v>52</v>
      </c>
      <c r="N25" s="121">
        <f t="shared" si="9"/>
        <v>52</v>
      </c>
      <c r="O25" s="121">
        <f t="shared" si="9"/>
        <v>52</v>
      </c>
      <c r="P25" s="121">
        <f t="shared" si="9"/>
        <v>298</v>
      </c>
      <c r="Q25" s="121">
        <f t="shared" si="9"/>
        <v>335</v>
      </c>
      <c r="R25" s="121">
        <f t="shared" si="9"/>
        <v>335</v>
      </c>
      <c r="S25" s="121">
        <f t="shared" si="9"/>
        <v>335</v>
      </c>
      <c r="T25" s="121">
        <f t="shared" si="9"/>
        <v>335</v>
      </c>
      <c r="U25" s="121">
        <f t="shared" si="9"/>
        <v>335</v>
      </c>
      <c r="V25" s="121">
        <f t="shared" si="9"/>
        <v>335</v>
      </c>
      <c r="W25" s="121">
        <f t="shared" si="9"/>
        <v>335</v>
      </c>
      <c r="X25" s="121">
        <f t="shared" si="9"/>
        <v>335</v>
      </c>
      <c r="Y25" s="121">
        <f t="shared" si="9"/>
        <v>335</v>
      </c>
      <c r="Z25" s="121">
        <f t="shared" si="9"/>
        <v>283</v>
      </c>
      <c r="AA25" s="121">
        <f t="shared" si="9"/>
        <v>283</v>
      </c>
      <c r="AB25" s="121">
        <f t="shared" si="9"/>
        <v>283</v>
      </c>
      <c r="AC25" s="121">
        <f t="shared" si="9"/>
        <v>283</v>
      </c>
      <c r="AD25" s="121">
        <f t="shared" si="9"/>
        <v>283</v>
      </c>
      <c r="AE25" s="121">
        <f t="shared" si="9"/>
        <v>283</v>
      </c>
      <c r="AF25" s="121">
        <f t="shared" si="9"/>
        <v>283</v>
      </c>
      <c r="AG25" s="121">
        <f t="shared" si="9"/>
        <v>283</v>
      </c>
      <c r="AH25" s="121">
        <f t="shared" si="9"/>
        <v>283</v>
      </c>
      <c r="AI25" s="123">
        <f t="shared" si="9"/>
        <v>283</v>
      </c>
      <c r="AL25" s="50">
        <f>SUM(AL17:AL24)</f>
        <v>13069</v>
      </c>
      <c r="AM25" s="50"/>
    </row>
    <row r="26" spans="2:39" s="29" customFormat="1" ht="16.5" customHeight="1" x14ac:dyDescent="0.15">
      <c r="B26" s="271" t="s">
        <v>36</v>
      </c>
      <c r="C26" s="56" t="s">
        <v>7</v>
      </c>
      <c r="D26" s="82">
        <v>0.01</v>
      </c>
      <c r="E26" s="124">
        <v>284</v>
      </c>
      <c r="F26" s="125">
        <f>ROUND($E$26*F50,0)</f>
        <v>287</v>
      </c>
      <c r="G26" s="125">
        <f>ROUND($E$26*G50,0)</f>
        <v>290</v>
      </c>
      <c r="H26" s="125">
        <f>ROUND($E$26*H50,0)</f>
        <v>293</v>
      </c>
      <c r="I26" s="125">
        <f>ROUND($E$26*I50,0)</f>
        <v>296</v>
      </c>
      <c r="J26" s="125">
        <f>ROUND($E$26*J50,0)</f>
        <v>298</v>
      </c>
      <c r="K26" s="125">
        <f t="shared" ref="K26:AI26" si="10">ROUND(($E$26-40)*K50,0)</f>
        <v>259</v>
      </c>
      <c r="L26" s="125">
        <f t="shared" si="10"/>
        <v>262</v>
      </c>
      <c r="M26" s="125">
        <f t="shared" si="10"/>
        <v>264</v>
      </c>
      <c r="N26" s="125">
        <f t="shared" si="10"/>
        <v>267</v>
      </c>
      <c r="O26" s="125">
        <f t="shared" si="10"/>
        <v>270</v>
      </c>
      <c r="P26" s="125">
        <f t="shared" si="10"/>
        <v>272</v>
      </c>
      <c r="Q26" s="125">
        <f t="shared" si="10"/>
        <v>275</v>
      </c>
      <c r="R26" s="125">
        <f t="shared" si="10"/>
        <v>278</v>
      </c>
      <c r="S26" s="125">
        <f t="shared" si="10"/>
        <v>280</v>
      </c>
      <c r="T26" s="125">
        <f t="shared" si="10"/>
        <v>283</v>
      </c>
      <c r="U26" s="125">
        <f t="shared" si="10"/>
        <v>286</v>
      </c>
      <c r="V26" s="125">
        <f t="shared" si="10"/>
        <v>289</v>
      </c>
      <c r="W26" s="125">
        <f t="shared" si="10"/>
        <v>292</v>
      </c>
      <c r="X26" s="125">
        <f t="shared" si="10"/>
        <v>295</v>
      </c>
      <c r="Y26" s="125">
        <f t="shared" si="10"/>
        <v>298</v>
      </c>
      <c r="Z26" s="125">
        <f t="shared" si="10"/>
        <v>301</v>
      </c>
      <c r="AA26" s="125">
        <f t="shared" si="10"/>
        <v>304</v>
      </c>
      <c r="AB26" s="125">
        <f t="shared" si="10"/>
        <v>307</v>
      </c>
      <c r="AC26" s="125">
        <f t="shared" si="10"/>
        <v>310</v>
      </c>
      <c r="AD26" s="125">
        <f t="shared" si="10"/>
        <v>313</v>
      </c>
      <c r="AE26" s="125">
        <f t="shared" si="10"/>
        <v>316</v>
      </c>
      <c r="AF26" s="125">
        <f t="shared" si="10"/>
        <v>319</v>
      </c>
      <c r="AG26" s="125">
        <f t="shared" si="10"/>
        <v>322</v>
      </c>
      <c r="AH26" s="125">
        <f t="shared" si="10"/>
        <v>326</v>
      </c>
      <c r="AI26" s="126">
        <f t="shared" si="10"/>
        <v>329</v>
      </c>
      <c r="AL26" s="50">
        <f t="shared" si="4"/>
        <v>9065</v>
      </c>
      <c r="AM26" s="79" t="s">
        <v>7</v>
      </c>
    </row>
    <row r="27" spans="2:39" s="29" customFormat="1" ht="16.5" customHeight="1" x14ac:dyDescent="0.15">
      <c r="B27" s="272"/>
      <c r="C27" s="51" t="s">
        <v>22</v>
      </c>
      <c r="D27" s="52" t="s">
        <v>64</v>
      </c>
      <c r="E27" s="112">
        <v>108</v>
      </c>
      <c r="F27" s="112">
        <f t="shared" ref="F27:O27" si="11">E27</f>
        <v>108</v>
      </c>
      <c r="G27" s="112">
        <f t="shared" si="11"/>
        <v>108</v>
      </c>
      <c r="H27" s="112">
        <f t="shared" si="11"/>
        <v>108</v>
      </c>
      <c r="I27" s="112">
        <f t="shared" si="11"/>
        <v>108</v>
      </c>
      <c r="J27" s="112">
        <f t="shared" si="11"/>
        <v>108</v>
      </c>
      <c r="K27" s="113">
        <f t="shared" si="11"/>
        <v>108</v>
      </c>
      <c r="L27" s="112">
        <f t="shared" si="11"/>
        <v>108</v>
      </c>
      <c r="M27" s="112">
        <f t="shared" si="11"/>
        <v>108</v>
      </c>
      <c r="N27" s="112">
        <f t="shared" si="11"/>
        <v>108</v>
      </c>
      <c r="O27" s="112">
        <f t="shared" si="11"/>
        <v>108</v>
      </c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4"/>
      <c r="AL27" s="50">
        <f t="shared" si="4"/>
        <v>1188</v>
      </c>
      <c r="AM27" s="80" t="s">
        <v>22</v>
      </c>
    </row>
    <row r="28" spans="2:39" s="57" customFormat="1" ht="16.5" customHeight="1" x14ac:dyDescent="0.15">
      <c r="B28" s="272"/>
      <c r="C28" s="58" t="s">
        <v>18</v>
      </c>
      <c r="D28" s="59">
        <v>0.01</v>
      </c>
      <c r="E28" s="112">
        <v>24</v>
      </c>
      <c r="F28" s="112">
        <f>ROUND($E$28*F50,0)</f>
        <v>24</v>
      </c>
      <c r="G28" s="112">
        <f t="shared" ref="G28:AI28" si="12">ROUND($E$28*G50,0)</f>
        <v>24</v>
      </c>
      <c r="H28" s="112">
        <f t="shared" si="12"/>
        <v>25</v>
      </c>
      <c r="I28" s="112">
        <f t="shared" si="12"/>
        <v>25</v>
      </c>
      <c r="J28" s="112">
        <f t="shared" si="12"/>
        <v>25</v>
      </c>
      <c r="K28" s="113">
        <f t="shared" si="12"/>
        <v>25</v>
      </c>
      <c r="L28" s="112">
        <f t="shared" si="12"/>
        <v>26</v>
      </c>
      <c r="M28" s="112">
        <f t="shared" si="12"/>
        <v>26</v>
      </c>
      <c r="N28" s="112">
        <f t="shared" si="12"/>
        <v>26</v>
      </c>
      <c r="O28" s="112">
        <f t="shared" si="12"/>
        <v>27</v>
      </c>
      <c r="P28" s="112">
        <f t="shared" si="12"/>
        <v>27</v>
      </c>
      <c r="Q28" s="112">
        <f t="shared" si="12"/>
        <v>27</v>
      </c>
      <c r="R28" s="112">
        <f t="shared" si="12"/>
        <v>27</v>
      </c>
      <c r="S28" s="112">
        <f t="shared" si="12"/>
        <v>28</v>
      </c>
      <c r="T28" s="112">
        <f t="shared" si="12"/>
        <v>28</v>
      </c>
      <c r="U28" s="112">
        <f t="shared" si="12"/>
        <v>28</v>
      </c>
      <c r="V28" s="112">
        <f t="shared" si="12"/>
        <v>28</v>
      </c>
      <c r="W28" s="112">
        <f t="shared" si="12"/>
        <v>29</v>
      </c>
      <c r="X28" s="112">
        <f t="shared" si="12"/>
        <v>29</v>
      </c>
      <c r="Y28" s="112">
        <f t="shared" si="12"/>
        <v>29</v>
      </c>
      <c r="Z28" s="112">
        <f t="shared" si="12"/>
        <v>30</v>
      </c>
      <c r="AA28" s="112">
        <f t="shared" si="12"/>
        <v>30</v>
      </c>
      <c r="AB28" s="112">
        <f t="shared" si="12"/>
        <v>30</v>
      </c>
      <c r="AC28" s="112">
        <f t="shared" si="12"/>
        <v>30</v>
      </c>
      <c r="AD28" s="112">
        <f t="shared" si="12"/>
        <v>31</v>
      </c>
      <c r="AE28" s="112">
        <f t="shared" si="12"/>
        <v>31</v>
      </c>
      <c r="AF28" s="112">
        <f t="shared" si="12"/>
        <v>31</v>
      </c>
      <c r="AG28" s="112">
        <f t="shared" si="12"/>
        <v>32</v>
      </c>
      <c r="AH28" s="112">
        <f t="shared" si="12"/>
        <v>32</v>
      </c>
      <c r="AI28" s="114">
        <f t="shared" si="12"/>
        <v>32</v>
      </c>
      <c r="AL28" s="50">
        <f t="shared" si="4"/>
        <v>866</v>
      </c>
      <c r="AM28" s="83" t="s">
        <v>18</v>
      </c>
    </row>
    <row r="29" spans="2:39" s="29" customFormat="1" ht="16.5" customHeight="1" x14ac:dyDescent="0.15">
      <c r="B29" s="272"/>
      <c r="C29" s="51" t="s">
        <v>19</v>
      </c>
      <c r="D29" s="52" t="s">
        <v>65</v>
      </c>
      <c r="E29" s="112">
        <v>63</v>
      </c>
      <c r="F29" s="127">
        <v>153</v>
      </c>
      <c r="G29" s="112">
        <v>123</v>
      </c>
      <c r="H29" s="112">
        <f>G29</f>
        <v>123</v>
      </c>
      <c r="I29" s="112">
        <f>H29</f>
        <v>123</v>
      </c>
      <c r="J29" s="112"/>
      <c r="K29" s="113"/>
      <c r="L29" s="112"/>
      <c r="M29" s="112"/>
      <c r="N29" s="112"/>
      <c r="O29" s="112"/>
      <c r="P29" s="112"/>
      <c r="Q29" s="112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4"/>
      <c r="AL29" s="50">
        <f t="shared" si="4"/>
        <v>585</v>
      </c>
      <c r="AM29" s="80" t="s">
        <v>19</v>
      </c>
    </row>
    <row r="30" spans="2:39" s="129" customFormat="1" ht="16.5" customHeight="1" x14ac:dyDescent="0.15">
      <c r="B30" s="272"/>
      <c r="C30" s="128" t="s">
        <v>42</v>
      </c>
      <c r="D30" s="52" t="s">
        <v>64</v>
      </c>
      <c r="E30" s="112">
        <v>21</v>
      </c>
      <c r="F30" s="112">
        <f t="shared" ref="F30:U35" si="13">E30</f>
        <v>21</v>
      </c>
      <c r="G30" s="112">
        <f t="shared" si="13"/>
        <v>21</v>
      </c>
      <c r="H30" s="112">
        <f t="shared" si="13"/>
        <v>21</v>
      </c>
      <c r="I30" s="112">
        <f t="shared" si="13"/>
        <v>21</v>
      </c>
      <c r="J30" s="112">
        <f t="shared" si="13"/>
        <v>21</v>
      </c>
      <c r="K30" s="113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4"/>
      <c r="AL30" s="50">
        <f t="shared" si="4"/>
        <v>126</v>
      </c>
      <c r="AM30" s="128" t="s">
        <v>42</v>
      </c>
    </row>
    <row r="31" spans="2:39" s="129" customFormat="1" ht="16.5" customHeight="1" x14ac:dyDescent="0.15">
      <c r="B31" s="272"/>
      <c r="C31" s="128" t="s">
        <v>43</v>
      </c>
      <c r="D31" s="52" t="s">
        <v>64</v>
      </c>
      <c r="E31" s="112">
        <v>24</v>
      </c>
      <c r="F31" s="112">
        <f t="shared" si="13"/>
        <v>24</v>
      </c>
      <c r="G31" s="112">
        <f t="shared" si="13"/>
        <v>24</v>
      </c>
      <c r="H31" s="112">
        <f t="shared" si="13"/>
        <v>24</v>
      </c>
      <c r="I31" s="112">
        <f t="shared" si="13"/>
        <v>24</v>
      </c>
      <c r="J31" s="112">
        <f t="shared" si="13"/>
        <v>24</v>
      </c>
      <c r="K31" s="113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4"/>
      <c r="AL31" s="50">
        <f t="shared" si="4"/>
        <v>144</v>
      </c>
      <c r="AM31" s="128" t="s">
        <v>43</v>
      </c>
    </row>
    <row r="32" spans="2:39" s="129" customFormat="1" ht="16.5" customHeight="1" x14ac:dyDescent="0.15">
      <c r="B32" s="272"/>
      <c r="C32" s="128" t="s">
        <v>44</v>
      </c>
      <c r="D32" s="52" t="s">
        <v>64</v>
      </c>
      <c r="E32" s="112">
        <v>2</v>
      </c>
      <c r="F32" s="112">
        <f t="shared" si="13"/>
        <v>2</v>
      </c>
      <c r="G32" s="112">
        <f t="shared" si="13"/>
        <v>2</v>
      </c>
      <c r="H32" s="112">
        <f t="shared" si="13"/>
        <v>2</v>
      </c>
      <c r="I32" s="112">
        <f t="shared" si="13"/>
        <v>2</v>
      </c>
      <c r="J32" s="112">
        <f t="shared" si="13"/>
        <v>2</v>
      </c>
      <c r="K32" s="113">
        <f t="shared" si="13"/>
        <v>2</v>
      </c>
      <c r="L32" s="112">
        <f t="shared" si="13"/>
        <v>2</v>
      </c>
      <c r="M32" s="112">
        <f t="shared" si="13"/>
        <v>2</v>
      </c>
      <c r="N32" s="112">
        <f t="shared" si="13"/>
        <v>2</v>
      </c>
      <c r="O32" s="112">
        <f t="shared" si="13"/>
        <v>2</v>
      </c>
      <c r="P32" s="112">
        <f t="shared" si="13"/>
        <v>2</v>
      </c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4"/>
      <c r="AL32" s="50">
        <f t="shared" si="4"/>
        <v>24</v>
      </c>
      <c r="AM32" s="128" t="s">
        <v>44</v>
      </c>
    </row>
    <row r="33" spans="2:39" s="129" customFormat="1" ht="16.5" customHeight="1" x14ac:dyDescent="0.15">
      <c r="B33" s="272"/>
      <c r="C33" s="128" t="s">
        <v>37</v>
      </c>
      <c r="D33" s="52" t="s">
        <v>64</v>
      </c>
      <c r="E33" s="112">
        <v>2</v>
      </c>
      <c r="F33" s="112">
        <f t="shared" si="13"/>
        <v>2</v>
      </c>
      <c r="G33" s="112">
        <f t="shared" si="13"/>
        <v>2</v>
      </c>
      <c r="H33" s="112">
        <f t="shared" si="13"/>
        <v>2</v>
      </c>
      <c r="I33" s="112">
        <f t="shared" si="13"/>
        <v>2</v>
      </c>
      <c r="J33" s="112">
        <f t="shared" si="13"/>
        <v>2</v>
      </c>
      <c r="K33" s="113">
        <f t="shared" si="13"/>
        <v>2</v>
      </c>
      <c r="L33" s="112">
        <f t="shared" si="13"/>
        <v>2</v>
      </c>
      <c r="M33" s="112">
        <f t="shared" si="13"/>
        <v>2</v>
      </c>
      <c r="N33" s="112">
        <f t="shared" si="13"/>
        <v>2</v>
      </c>
      <c r="O33" s="112">
        <f t="shared" si="13"/>
        <v>2</v>
      </c>
      <c r="P33" s="112">
        <f t="shared" si="13"/>
        <v>2</v>
      </c>
      <c r="Q33" s="112">
        <f t="shared" si="13"/>
        <v>2</v>
      </c>
      <c r="R33" s="112">
        <f t="shared" si="13"/>
        <v>2</v>
      </c>
      <c r="S33" s="112">
        <f t="shared" si="13"/>
        <v>2</v>
      </c>
      <c r="T33" s="112">
        <f t="shared" si="13"/>
        <v>2</v>
      </c>
      <c r="U33" s="112">
        <f t="shared" si="13"/>
        <v>2</v>
      </c>
      <c r="V33" s="112">
        <f t="shared" ref="V33:AH35" si="14">U33</f>
        <v>2</v>
      </c>
      <c r="W33" s="112">
        <f t="shared" si="14"/>
        <v>2</v>
      </c>
      <c r="X33" s="112">
        <f t="shared" si="14"/>
        <v>2</v>
      </c>
      <c r="Y33" s="112">
        <f t="shared" si="14"/>
        <v>2</v>
      </c>
      <c r="Z33" s="112">
        <f t="shared" si="14"/>
        <v>2</v>
      </c>
      <c r="AA33" s="112">
        <f t="shared" si="14"/>
        <v>2</v>
      </c>
      <c r="AB33" s="112">
        <f t="shared" si="14"/>
        <v>2</v>
      </c>
      <c r="AC33" s="112">
        <f t="shared" si="14"/>
        <v>2</v>
      </c>
      <c r="AD33" s="112">
        <f t="shared" si="14"/>
        <v>2</v>
      </c>
      <c r="AE33" s="112">
        <f t="shared" si="14"/>
        <v>2</v>
      </c>
      <c r="AF33" s="112">
        <f t="shared" si="14"/>
        <v>2</v>
      </c>
      <c r="AG33" s="112">
        <f t="shared" si="14"/>
        <v>2</v>
      </c>
      <c r="AH33" s="112">
        <f t="shared" si="14"/>
        <v>2</v>
      </c>
      <c r="AI33" s="114">
        <f>AH33</f>
        <v>2</v>
      </c>
      <c r="AL33" s="50">
        <f t="shared" si="4"/>
        <v>62</v>
      </c>
      <c r="AM33" s="130" t="s">
        <v>37</v>
      </c>
    </row>
    <row r="34" spans="2:39" s="129" customFormat="1" ht="16.5" customHeight="1" x14ac:dyDescent="0.15">
      <c r="B34" s="272"/>
      <c r="C34" s="128" t="s">
        <v>38</v>
      </c>
      <c r="D34" s="52" t="s">
        <v>64</v>
      </c>
      <c r="E34" s="112">
        <v>2</v>
      </c>
      <c r="F34" s="112">
        <f t="shared" si="13"/>
        <v>2</v>
      </c>
      <c r="G34" s="112">
        <f t="shared" si="13"/>
        <v>2</v>
      </c>
      <c r="H34" s="112">
        <f t="shared" si="13"/>
        <v>2</v>
      </c>
      <c r="I34" s="112">
        <f t="shared" si="13"/>
        <v>2</v>
      </c>
      <c r="J34" s="112">
        <f t="shared" si="13"/>
        <v>2</v>
      </c>
      <c r="K34" s="113">
        <f t="shared" si="13"/>
        <v>2</v>
      </c>
      <c r="L34" s="112">
        <f t="shared" si="13"/>
        <v>2</v>
      </c>
      <c r="M34" s="112">
        <f t="shared" si="13"/>
        <v>2</v>
      </c>
      <c r="N34" s="112">
        <f t="shared" si="13"/>
        <v>2</v>
      </c>
      <c r="O34" s="112">
        <f t="shared" si="13"/>
        <v>2</v>
      </c>
      <c r="P34" s="112">
        <f t="shared" si="13"/>
        <v>2</v>
      </c>
      <c r="Q34" s="112">
        <f t="shared" si="13"/>
        <v>2</v>
      </c>
      <c r="R34" s="112">
        <f t="shared" si="13"/>
        <v>2</v>
      </c>
      <c r="S34" s="112">
        <f t="shared" si="13"/>
        <v>2</v>
      </c>
      <c r="T34" s="112">
        <f t="shared" si="13"/>
        <v>2</v>
      </c>
      <c r="U34" s="112">
        <f t="shared" si="13"/>
        <v>2</v>
      </c>
      <c r="V34" s="112">
        <f t="shared" si="14"/>
        <v>2</v>
      </c>
      <c r="W34" s="112">
        <f t="shared" si="14"/>
        <v>2</v>
      </c>
      <c r="X34" s="112">
        <f t="shared" si="14"/>
        <v>2</v>
      </c>
      <c r="Y34" s="112">
        <f t="shared" si="14"/>
        <v>2</v>
      </c>
      <c r="Z34" s="112">
        <f t="shared" si="14"/>
        <v>2</v>
      </c>
      <c r="AA34" s="112">
        <f t="shared" si="14"/>
        <v>2</v>
      </c>
      <c r="AB34" s="112">
        <f t="shared" si="14"/>
        <v>2</v>
      </c>
      <c r="AC34" s="112">
        <f t="shared" si="14"/>
        <v>2</v>
      </c>
      <c r="AD34" s="112">
        <f t="shared" si="14"/>
        <v>2</v>
      </c>
      <c r="AE34" s="112">
        <f t="shared" si="14"/>
        <v>2</v>
      </c>
      <c r="AF34" s="112">
        <f t="shared" si="14"/>
        <v>2</v>
      </c>
      <c r="AG34" s="112">
        <f t="shared" si="14"/>
        <v>2</v>
      </c>
      <c r="AH34" s="112">
        <f t="shared" si="14"/>
        <v>2</v>
      </c>
      <c r="AI34" s="114">
        <f>AH34</f>
        <v>2</v>
      </c>
      <c r="AL34" s="50">
        <f t="shared" si="4"/>
        <v>62</v>
      </c>
      <c r="AM34" s="130" t="s">
        <v>38</v>
      </c>
    </row>
    <row r="35" spans="2:39" s="129" customFormat="1" ht="16.5" customHeight="1" x14ac:dyDescent="0.15">
      <c r="B35" s="272"/>
      <c r="C35" s="128" t="s">
        <v>21</v>
      </c>
      <c r="D35" s="52" t="s">
        <v>64</v>
      </c>
      <c r="E35" s="112">
        <v>5</v>
      </c>
      <c r="F35" s="112">
        <f t="shared" si="13"/>
        <v>5</v>
      </c>
      <c r="G35" s="112">
        <f t="shared" si="13"/>
        <v>5</v>
      </c>
      <c r="H35" s="112">
        <f t="shared" si="13"/>
        <v>5</v>
      </c>
      <c r="I35" s="112">
        <f t="shared" si="13"/>
        <v>5</v>
      </c>
      <c r="J35" s="112">
        <f t="shared" si="13"/>
        <v>5</v>
      </c>
      <c r="K35" s="113">
        <f t="shared" si="13"/>
        <v>5</v>
      </c>
      <c r="L35" s="112">
        <f t="shared" si="13"/>
        <v>5</v>
      </c>
      <c r="M35" s="112">
        <f t="shared" si="13"/>
        <v>5</v>
      </c>
      <c r="N35" s="112">
        <f t="shared" si="13"/>
        <v>5</v>
      </c>
      <c r="O35" s="112">
        <f t="shared" si="13"/>
        <v>5</v>
      </c>
      <c r="P35" s="112">
        <f t="shared" si="13"/>
        <v>5</v>
      </c>
      <c r="Q35" s="112">
        <f t="shared" si="13"/>
        <v>5</v>
      </c>
      <c r="R35" s="112">
        <f t="shared" si="13"/>
        <v>5</v>
      </c>
      <c r="S35" s="112">
        <f t="shared" si="13"/>
        <v>5</v>
      </c>
      <c r="T35" s="112">
        <f t="shared" si="13"/>
        <v>5</v>
      </c>
      <c r="U35" s="112">
        <f t="shared" si="13"/>
        <v>5</v>
      </c>
      <c r="V35" s="112">
        <f t="shared" si="14"/>
        <v>5</v>
      </c>
      <c r="W35" s="112">
        <f t="shared" si="14"/>
        <v>5</v>
      </c>
      <c r="X35" s="112">
        <f t="shared" si="14"/>
        <v>5</v>
      </c>
      <c r="Y35" s="112">
        <f t="shared" si="14"/>
        <v>5</v>
      </c>
      <c r="Z35" s="112">
        <f t="shared" si="14"/>
        <v>5</v>
      </c>
      <c r="AA35" s="112">
        <f t="shared" si="14"/>
        <v>5</v>
      </c>
      <c r="AB35" s="112"/>
      <c r="AC35" s="112"/>
      <c r="AD35" s="112"/>
      <c r="AE35" s="112"/>
      <c r="AF35" s="112"/>
      <c r="AG35" s="112"/>
      <c r="AH35" s="112"/>
      <c r="AI35" s="114"/>
      <c r="AL35" s="50">
        <f t="shared" si="4"/>
        <v>115</v>
      </c>
      <c r="AM35" s="130" t="s">
        <v>21</v>
      </c>
    </row>
    <row r="36" spans="2:39" s="129" customFormat="1" ht="16.5" customHeight="1" x14ac:dyDescent="0.15">
      <c r="B36" s="272"/>
      <c r="C36" s="128" t="s">
        <v>53</v>
      </c>
      <c r="D36" s="59">
        <v>0.01</v>
      </c>
      <c r="E36" s="112">
        <v>25</v>
      </c>
      <c r="F36" s="112">
        <f t="shared" ref="F36:AA36" si="15">ROUND($E$36*F50,0)</f>
        <v>25</v>
      </c>
      <c r="G36" s="112">
        <f t="shared" si="15"/>
        <v>26</v>
      </c>
      <c r="H36" s="112">
        <f t="shared" si="15"/>
        <v>26</v>
      </c>
      <c r="I36" s="112">
        <f t="shared" si="15"/>
        <v>26</v>
      </c>
      <c r="J36" s="112">
        <f t="shared" si="15"/>
        <v>26</v>
      </c>
      <c r="K36" s="113">
        <f t="shared" si="15"/>
        <v>27</v>
      </c>
      <c r="L36" s="112">
        <f t="shared" si="15"/>
        <v>27</v>
      </c>
      <c r="M36" s="112">
        <f t="shared" si="15"/>
        <v>27</v>
      </c>
      <c r="N36" s="112">
        <f t="shared" si="15"/>
        <v>27</v>
      </c>
      <c r="O36" s="112">
        <f t="shared" si="15"/>
        <v>28</v>
      </c>
      <c r="P36" s="112">
        <f t="shared" si="15"/>
        <v>28</v>
      </c>
      <c r="Q36" s="112">
        <f t="shared" si="15"/>
        <v>28</v>
      </c>
      <c r="R36" s="112">
        <f t="shared" si="15"/>
        <v>28</v>
      </c>
      <c r="S36" s="112">
        <f t="shared" si="15"/>
        <v>29</v>
      </c>
      <c r="T36" s="112">
        <f t="shared" si="15"/>
        <v>29</v>
      </c>
      <c r="U36" s="112">
        <f t="shared" si="15"/>
        <v>29</v>
      </c>
      <c r="V36" s="112">
        <f t="shared" si="15"/>
        <v>30</v>
      </c>
      <c r="W36" s="112">
        <f t="shared" si="15"/>
        <v>30</v>
      </c>
      <c r="X36" s="112">
        <f t="shared" si="15"/>
        <v>30</v>
      </c>
      <c r="Y36" s="112">
        <f t="shared" si="15"/>
        <v>31</v>
      </c>
      <c r="Z36" s="112">
        <f t="shared" si="15"/>
        <v>31</v>
      </c>
      <c r="AA36" s="112">
        <f t="shared" si="15"/>
        <v>31</v>
      </c>
      <c r="AB36" s="112"/>
      <c r="AC36" s="112"/>
      <c r="AD36" s="112"/>
      <c r="AE36" s="112"/>
      <c r="AF36" s="112"/>
      <c r="AG36" s="112"/>
      <c r="AH36" s="112"/>
      <c r="AI36" s="114"/>
      <c r="AL36" s="50">
        <f t="shared" si="4"/>
        <v>644</v>
      </c>
      <c r="AM36" s="130" t="s">
        <v>53</v>
      </c>
    </row>
    <row r="37" spans="2:39" s="29" customFormat="1" ht="16.5" customHeight="1" x14ac:dyDescent="0.15">
      <c r="B37" s="272"/>
      <c r="C37" s="51" t="s">
        <v>46</v>
      </c>
      <c r="D37" s="59">
        <v>0.01</v>
      </c>
      <c r="E37" s="112"/>
      <c r="F37" s="112"/>
      <c r="G37" s="112"/>
      <c r="H37" s="112"/>
      <c r="I37" s="113">
        <f>ROUND(200*I50,0)</f>
        <v>208</v>
      </c>
      <c r="J37" s="112"/>
      <c r="K37" s="113"/>
      <c r="L37" s="112"/>
      <c r="M37" s="112"/>
      <c r="N37" s="112"/>
      <c r="O37" s="113">
        <f>ROUND(200*O50,0)</f>
        <v>221</v>
      </c>
      <c r="P37" s="113"/>
      <c r="Q37" s="112"/>
      <c r="R37" s="112"/>
      <c r="S37" s="112"/>
      <c r="T37" s="112"/>
      <c r="U37" s="113">
        <f>ROUND(200*U50,0)</f>
        <v>235</v>
      </c>
      <c r="V37" s="112"/>
      <c r="W37" s="112"/>
      <c r="X37" s="112"/>
      <c r="Y37" s="112"/>
      <c r="Z37" s="112"/>
      <c r="AA37" s="112"/>
      <c r="AB37" s="112"/>
      <c r="AC37" s="112"/>
      <c r="AD37" s="112"/>
      <c r="AE37" s="112"/>
      <c r="AF37" s="112"/>
      <c r="AG37" s="112"/>
      <c r="AH37" s="112"/>
      <c r="AI37" s="114"/>
      <c r="AL37" s="50">
        <f t="shared" si="4"/>
        <v>664</v>
      </c>
      <c r="AM37" s="80" t="s">
        <v>46</v>
      </c>
    </row>
    <row r="38" spans="2:39" s="29" customFormat="1" ht="16.5" customHeight="1" x14ac:dyDescent="0.15">
      <c r="B38" s="272"/>
      <c r="C38" s="51" t="s">
        <v>16</v>
      </c>
      <c r="D38" s="59">
        <v>0.01</v>
      </c>
      <c r="E38" s="112"/>
      <c r="F38" s="112"/>
      <c r="G38" s="112"/>
      <c r="H38" s="112"/>
      <c r="I38" s="112"/>
      <c r="J38" s="112"/>
      <c r="K38" s="113">
        <f>ROUND(50*K50,0)</f>
        <v>53</v>
      </c>
      <c r="L38" s="112">
        <f t="shared" ref="L38:T38" si="16">ROUND(50*L50,0)</f>
        <v>54</v>
      </c>
      <c r="M38" s="112">
        <f t="shared" si="16"/>
        <v>54</v>
      </c>
      <c r="N38" s="112">
        <f t="shared" si="16"/>
        <v>55</v>
      </c>
      <c r="O38" s="113">
        <f t="shared" si="16"/>
        <v>55</v>
      </c>
      <c r="P38" s="113">
        <f t="shared" si="16"/>
        <v>56</v>
      </c>
      <c r="Q38" s="112">
        <f t="shared" si="16"/>
        <v>56</v>
      </c>
      <c r="R38" s="112">
        <f t="shared" si="16"/>
        <v>57</v>
      </c>
      <c r="S38" s="112">
        <f t="shared" si="16"/>
        <v>57</v>
      </c>
      <c r="T38" s="112">
        <f t="shared" si="16"/>
        <v>58</v>
      </c>
      <c r="U38" s="112"/>
      <c r="V38" s="112"/>
      <c r="W38" s="112"/>
      <c r="X38" s="112"/>
      <c r="Y38" s="112"/>
      <c r="Z38" s="112"/>
      <c r="AA38" s="112"/>
      <c r="AB38" s="112"/>
      <c r="AC38" s="112"/>
      <c r="AD38" s="112"/>
      <c r="AE38" s="112"/>
      <c r="AF38" s="112"/>
      <c r="AG38" s="112"/>
      <c r="AH38" s="112"/>
      <c r="AI38" s="114"/>
      <c r="AL38" s="50">
        <f t="shared" si="4"/>
        <v>555</v>
      </c>
      <c r="AM38" s="80" t="s">
        <v>16</v>
      </c>
    </row>
    <row r="39" spans="2:39" s="29" customFormat="1" ht="16.5" customHeight="1" x14ac:dyDescent="0.15">
      <c r="B39" s="272"/>
      <c r="C39" s="51" t="s">
        <v>17</v>
      </c>
      <c r="D39" s="59">
        <v>0.01</v>
      </c>
      <c r="E39" s="112"/>
      <c r="F39" s="112"/>
      <c r="G39" s="112"/>
      <c r="H39" s="112">
        <f>ROUND(100*H50,0)</f>
        <v>103</v>
      </c>
      <c r="I39" s="112"/>
      <c r="J39" s="112"/>
      <c r="K39" s="113"/>
      <c r="L39" s="112"/>
      <c r="M39" s="112"/>
      <c r="N39" s="112"/>
      <c r="O39" s="113"/>
      <c r="P39" s="113">
        <f>ROUND(100*P50,0)</f>
        <v>112</v>
      </c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2"/>
      <c r="AI39" s="114"/>
      <c r="AL39" s="50">
        <f t="shared" si="4"/>
        <v>215</v>
      </c>
      <c r="AM39" s="80" t="s">
        <v>17</v>
      </c>
    </row>
    <row r="40" spans="2:39" s="29" customFormat="1" ht="16.5" customHeight="1" x14ac:dyDescent="0.15">
      <c r="B40" s="272"/>
      <c r="C40" s="51" t="s">
        <v>27</v>
      </c>
      <c r="D40" s="59">
        <v>0.01</v>
      </c>
      <c r="E40" s="112"/>
      <c r="F40" s="112"/>
      <c r="G40" s="112"/>
      <c r="H40" s="112"/>
      <c r="I40" s="112"/>
      <c r="J40" s="112"/>
      <c r="K40" s="113"/>
      <c r="L40" s="112"/>
      <c r="M40" s="112"/>
      <c r="N40" s="112"/>
      <c r="O40" s="113"/>
      <c r="P40" s="113">
        <f>ROUND(300*ROUND((1+$D$40)^P3,3),0)</f>
        <v>335</v>
      </c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  <c r="AB40" s="112"/>
      <c r="AC40" s="112"/>
      <c r="AD40" s="112"/>
      <c r="AE40" s="112"/>
      <c r="AF40" s="112"/>
      <c r="AG40" s="112"/>
      <c r="AH40" s="112"/>
      <c r="AI40" s="114"/>
      <c r="AL40" s="50">
        <f t="shared" si="4"/>
        <v>335</v>
      </c>
      <c r="AM40" s="84" t="s">
        <v>27</v>
      </c>
    </row>
    <row r="41" spans="2:39" s="29" customFormat="1" ht="16.5" hidden="1" customHeight="1" x14ac:dyDescent="0.15">
      <c r="B41" s="272"/>
      <c r="C41" s="51"/>
      <c r="D41" s="59"/>
      <c r="E41" s="59"/>
      <c r="F41" s="59"/>
      <c r="G41" s="59"/>
      <c r="H41" s="59"/>
      <c r="I41" s="59"/>
      <c r="J41" s="59"/>
      <c r="K41" s="85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114"/>
      <c r="AL41" s="50">
        <f t="shared" si="4"/>
        <v>0</v>
      </c>
      <c r="AM41" s="86"/>
    </row>
    <row r="42" spans="2:39" s="29" customFormat="1" ht="16.5" hidden="1" customHeight="1" x14ac:dyDescent="0.15">
      <c r="B42" s="272"/>
      <c r="C42" s="51"/>
      <c r="D42" s="59"/>
      <c r="E42" s="59"/>
      <c r="F42" s="59"/>
      <c r="G42" s="59"/>
      <c r="H42" s="59"/>
      <c r="I42" s="59"/>
      <c r="J42" s="59"/>
      <c r="K42" s="85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  <c r="Y42" s="59"/>
      <c r="Z42" s="59"/>
      <c r="AA42" s="59"/>
      <c r="AB42" s="59"/>
      <c r="AC42" s="59"/>
      <c r="AD42" s="59"/>
      <c r="AE42" s="59"/>
      <c r="AF42" s="59"/>
      <c r="AG42" s="59"/>
      <c r="AH42" s="59"/>
      <c r="AI42" s="114"/>
      <c r="AL42" s="50">
        <f t="shared" si="4"/>
        <v>0</v>
      </c>
      <c r="AM42" s="51"/>
    </row>
    <row r="43" spans="2:39" s="29" customFormat="1" ht="16.5" hidden="1" customHeight="1" x14ac:dyDescent="0.15">
      <c r="B43" s="272"/>
      <c r="C43" s="56"/>
      <c r="D43" s="60"/>
      <c r="E43" s="60"/>
      <c r="F43" s="60"/>
      <c r="G43" s="60"/>
      <c r="H43" s="60"/>
      <c r="I43" s="60"/>
      <c r="J43" s="60"/>
      <c r="K43" s="87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131"/>
      <c r="AL43" s="50">
        <f t="shared" si="4"/>
        <v>0</v>
      </c>
      <c r="AM43" s="56"/>
    </row>
    <row r="44" spans="2:39" s="135" customFormat="1" ht="16.5" customHeight="1" thickBot="1" x14ac:dyDescent="0.2">
      <c r="B44" s="273"/>
      <c r="C44" s="274" t="s">
        <v>8</v>
      </c>
      <c r="D44" s="275"/>
      <c r="E44" s="132">
        <f>SUM(E26:E43)</f>
        <v>560</v>
      </c>
      <c r="F44" s="132">
        <f t="shared" ref="F44:AI44" si="17">SUM(F26:F43)</f>
        <v>653</v>
      </c>
      <c r="G44" s="132">
        <f t="shared" si="17"/>
        <v>627</v>
      </c>
      <c r="H44" s="132">
        <f t="shared" si="17"/>
        <v>734</v>
      </c>
      <c r="I44" s="132">
        <f t="shared" si="17"/>
        <v>842</v>
      </c>
      <c r="J44" s="132">
        <f t="shared" si="17"/>
        <v>513</v>
      </c>
      <c r="K44" s="133">
        <f t="shared" si="17"/>
        <v>483</v>
      </c>
      <c r="L44" s="132">
        <f t="shared" si="17"/>
        <v>488</v>
      </c>
      <c r="M44" s="132">
        <f t="shared" si="17"/>
        <v>490</v>
      </c>
      <c r="N44" s="132">
        <f t="shared" si="17"/>
        <v>494</v>
      </c>
      <c r="O44" s="132">
        <f t="shared" si="17"/>
        <v>720</v>
      </c>
      <c r="P44" s="132">
        <f t="shared" si="17"/>
        <v>841</v>
      </c>
      <c r="Q44" s="132">
        <f t="shared" si="17"/>
        <v>395</v>
      </c>
      <c r="R44" s="132">
        <f t="shared" si="17"/>
        <v>399</v>
      </c>
      <c r="S44" s="132">
        <f t="shared" si="17"/>
        <v>403</v>
      </c>
      <c r="T44" s="132">
        <f t="shared" si="17"/>
        <v>407</v>
      </c>
      <c r="U44" s="132">
        <f t="shared" si="17"/>
        <v>587</v>
      </c>
      <c r="V44" s="132">
        <f t="shared" si="17"/>
        <v>356</v>
      </c>
      <c r="W44" s="132">
        <f t="shared" si="17"/>
        <v>360</v>
      </c>
      <c r="X44" s="132">
        <f t="shared" si="17"/>
        <v>363</v>
      </c>
      <c r="Y44" s="132">
        <f t="shared" si="17"/>
        <v>367</v>
      </c>
      <c r="Z44" s="132">
        <f t="shared" si="17"/>
        <v>371</v>
      </c>
      <c r="AA44" s="132">
        <f t="shared" si="17"/>
        <v>374</v>
      </c>
      <c r="AB44" s="132">
        <f t="shared" si="17"/>
        <v>341</v>
      </c>
      <c r="AC44" s="132">
        <f t="shared" si="17"/>
        <v>344</v>
      </c>
      <c r="AD44" s="132">
        <f t="shared" si="17"/>
        <v>348</v>
      </c>
      <c r="AE44" s="132">
        <f t="shared" si="17"/>
        <v>351</v>
      </c>
      <c r="AF44" s="132">
        <f t="shared" si="17"/>
        <v>354</v>
      </c>
      <c r="AG44" s="132">
        <f t="shared" si="17"/>
        <v>358</v>
      </c>
      <c r="AH44" s="132">
        <f t="shared" si="17"/>
        <v>362</v>
      </c>
      <c r="AI44" s="134">
        <f t="shared" si="17"/>
        <v>365</v>
      </c>
      <c r="AL44" s="50">
        <f t="shared" si="4"/>
        <v>14650</v>
      </c>
      <c r="AM44" s="50"/>
    </row>
    <row r="45" spans="2:39" s="55" customFormat="1" ht="16.5" customHeight="1" thickBot="1" x14ac:dyDescent="0.2">
      <c r="B45" s="276" t="s">
        <v>9</v>
      </c>
      <c r="C45" s="277"/>
      <c r="D45" s="278"/>
      <c r="E45" s="136">
        <f t="shared" ref="E45:AI45" si="18">E25-E44</f>
        <v>94</v>
      </c>
      <c r="F45" s="136">
        <f t="shared" si="18"/>
        <v>1</v>
      </c>
      <c r="G45" s="136">
        <f t="shared" si="18"/>
        <v>27</v>
      </c>
      <c r="H45" s="136">
        <f t="shared" si="18"/>
        <v>-80</v>
      </c>
      <c r="I45" s="136">
        <f t="shared" si="18"/>
        <v>-188</v>
      </c>
      <c r="J45" s="136">
        <f t="shared" si="18"/>
        <v>141</v>
      </c>
      <c r="K45" s="137">
        <f t="shared" si="18"/>
        <v>2311</v>
      </c>
      <c r="L45" s="136">
        <f t="shared" si="18"/>
        <v>-436</v>
      </c>
      <c r="M45" s="136">
        <f t="shared" si="18"/>
        <v>-438</v>
      </c>
      <c r="N45" s="136">
        <f t="shared" si="18"/>
        <v>-442</v>
      </c>
      <c r="O45" s="136">
        <f t="shared" si="18"/>
        <v>-668</v>
      </c>
      <c r="P45" s="136">
        <f t="shared" si="18"/>
        <v>-543</v>
      </c>
      <c r="Q45" s="136">
        <f t="shared" si="18"/>
        <v>-60</v>
      </c>
      <c r="R45" s="136">
        <f t="shared" si="18"/>
        <v>-64</v>
      </c>
      <c r="S45" s="136">
        <f t="shared" si="18"/>
        <v>-68</v>
      </c>
      <c r="T45" s="136">
        <f t="shared" si="18"/>
        <v>-72</v>
      </c>
      <c r="U45" s="136">
        <f t="shared" si="18"/>
        <v>-252</v>
      </c>
      <c r="V45" s="136">
        <f t="shared" si="18"/>
        <v>-21</v>
      </c>
      <c r="W45" s="136">
        <f t="shared" si="18"/>
        <v>-25</v>
      </c>
      <c r="X45" s="136">
        <f t="shared" si="18"/>
        <v>-28</v>
      </c>
      <c r="Y45" s="136">
        <f t="shared" si="18"/>
        <v>-32</v>
      </c>
      <c r="Z45" s="136">
        <f t="shared" si="18"/>
        <v>-88</v>
      </c>
      <c r="AA45" s="136">
        <f t="shared" si="18"/>
        <v>-91</v>
      </c>
      <c r="AB45" s="136">
        <f t="shared" si="18"/>
        <v>-58</v>
      </c>
      <c r="AC45" s="136">
        <f t="shared" si="18"/>
        <v>-61</v>
      </c>
      <c r="AD45" s="136">
        <f t="shared" si="18"/>
        <v>-65</v>
      </c>
      <c r="AE45" s="136">
        <f t="shared" si="18"/>
        <v>-68</v>
      </c>
      <c r="AF45" s="136">
        <f t="shared" si="18"/>
        <v>-71</v>
      </c>
      <c r="AG45" s="136">
        <f t="shared" si="18"/>
        <v>-75</v>
      </c>
      <c r="AH45" s="136">
        <f t="shared" si="18"/>
        <v>-79</v>
      </c>
      <c r="AI45" s="138">
        <f t="shared" si="18"/>
        <v>-82</v>
      </c>
      <c r="AL45" s="50">
        <f t="shared" si="4"/>
        <v>-1581</v>
      </c>
      <c r="AM45" s="50" t="str">
        <f>IF(AL25-AL44=AL45,"○","×")</f>
        <v>○</v>
      </c>
    </row>
    <row r="46" spans="2:39" s="61" customFormat="1" ht="16.5" customHeight="1" thickBot="1" x14ac:dyDescent="0.2">
      <c r="B46" s="260" t="s">
        <v>12</v>
      </c>
      <c r="C46" s="261"/>
      <c r="D46" s="101">
        <v>5.0000000000000001E-3</v>
      </c>
      <c r="E46" s="139">
        <v>1000</v>
      </c>
      <c r="F46" s="139">
        <f t="shared" ref="F46:AI46" si="19">ROUND(E46*(1+$D$46),0)+F45</f>
        <v>1006</v>
      </c>
      <c r="G46" s="139">
        <f t="shared" si="19"/>
        <v>1038</v>
      </c>
      <c r="H46" s="139">
        <f t="shared" si="19"/>
        <v>963</v>
      </c>
      <c r="I46" s="139">
        <f t="shared" si="19"/>
        <v>780</v>
      </c>
      <c r="J46" s="139">
        <f t="shared" si="19"/>
        <v>925</v>
      </c>
      <c r="K46" s="140">
        <f t="shared" si="19"/>
        <v>3241</v>
      </c>
      <c r="L46" s="139">
        <f t="shared" si="19"/>
        <v>2821</v>
      </c>
      <c r="M46" s="139">
        <f t="shared" si="19"/>
        <v>2397</v>
      </c>
      <c r="N46" s="139">
        <f t="shared" si="19"/>
        <v>1967</v>
      </c>
      <c r="O46" s="139">
        <f t="shared" si="19"/>
        <v>1309</v>
      </c>
      <c r="P46" s="139">
        <f t="shared" si="19"/>
        <v>773</v>
      </c>
      <c r="Q46" s="139">
        <f t="shared" si="19"/>
        <v>717</v>
      </c>
      <c r="R46" s="139">
        <f t="shared" si="19"/>
        <v>657</v>
      </c>
      <c r="S46" s="139">
        <f t="shared" si="19"/>
        <v>592</v>
      </c>
      <c r="T46" s="139">
        <f t="shared" si="19"/>
        <v>523</v>
      </c>
      <c r="U46" s="139">
        <f t="shared" si="19"/>
        <v>274</v>
      </c>
      <c r="V46" s="139">
        <f t="shared" si="19"/>
        <v>254</v>
      </c>
      <c r="W46" s="139">
        <f t="shared" si="19"/>
        <v>230</v>
      </c>
      <c r="X46" s="139">
        <f t="shared" si="19"/>
        <v>203</v>
      </c>
      <c r="Y46" s="139">
        <f t="shared" si="19"/>
        <v>172</v>
      </c>
      <c r="Z46" s="139">
        <f t="shared" si="19"/>
        <v>85</v>
      </c>
      <c r="AA46" s="139">
        <f t="shared" si="19"/>
        <v>-6</v>
      </c>
      <c r="AB46" s="139">
        <f t="shared" si="19"/>
        <v>-64</v>
      </c>
      <c r="AC46" s="139">
        <f t="shared" si="19"/>
        <v>-125</v>
      </c>
      <c r="AD46" s="139">
        <f t="shared" si="19"/>
        <v>-191</v>
      </c>
      <c r="AE46" s="139">
        <f t="shared" si="19"/>
        <v>-260</v>
      </c>
      <c r="AF46" s="139">
        <f t="shared" si="19"/>
        <v>-332</v>
      </c>
      <c r="AG46" s="139">
        <f t="shared" si="19"/>
        <v>-409</v>
      </c>
      <c r="AH46" s="139">
        <f t="shared" si="19"/>
        <v>-490</v>
      </c>
      <c r="AI46" s="141">
        <f t="shared" si="19"/>
        <v>-574</v>
      </c>
      <c r="AL46" s="50"/>
      <c r="AM46" s="50"/>
    </row>
    <row r="47" spans="2:39" s="29" customFormat="1" ht="16.5" customHeight="1" x14ac:dyDescent="0.15">
      <c r="B47" s="29" t="s">
        <v>47</v>
      </c>
      <c r="F47" s="57"/>
      <c r="G47" s="57"/>
      <c r="H47" s="57"/>
      <c r="I47" s="57"/>
      <c r="J47" s="57"/>
      <c r="K47" s="88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L47" s="50"/>
    </row>
    <row r="48" spans="2:39" s="29" customFormat="1" ht="12" x14ac:dyDescent="0.15">
      <c r="B48" s="29" t="s">
        <v>54</v>
      </c>
      <c r="F48" s="57"/>
      <c r="G48" s="57"/>
      <c r="H48" s="57"/>
      <c r="I48" s="57"/>
      <c r="J48" s="57"/>
      <c r="K48" s="88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</row>
    <row r="49" spans="4:35" s="62" customFormat="1" ht="6.75" customHeight="1" x14ac:dyDescent="0.15">
      <c r="F49" s="63"/>
      <c r="G49" s="63"/>
      <c r="H49" s="63"/>
      <c r="I49" s="63"/>
      <c r="J49" s="63"/>
      <c r="K49" s="89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</row>
    <row r="50" spans="4:35" s="64" customFormat="1" ht="13.5" customHeight="1" x14ac:dyDescent="0.15">
      <c r="D50" s="262" t="s">
        <v>26</v>
      </c>
      <c r="E50" s="263"/>
      <c r="F50" s="65">
        <f>ROUND(1*(1+0.01)^F3,3)</f>
        <v>1.01</v>
      </c>
      <c r="G50" s="65">
        <f t="shared" ref="G50:AI50" si="20">ROUND(1*(1+0.01)^G3,3)</f>
        <v>1.02</v>
      </c>
      <c r="H50" s="65">
        <f t="shared" si="20"/>
        <v>1.03</v>
      </c>
      <c r="I50" s="65">
        <f t="shared" si="20"/>
        <v>1.0409999999999999</v>
      </c>
      <c r="J50" s="65">
        <f t="shared" si="20"/>
        <v>1.0509999999999999</v>
      </c>
      <c r="K50" s="90">
        <f t="shared" si="20"/>
        <v>1.0620000000000001</v>
      </c>
      <c r="L50" s="65">
        <f t="shared" si="20"/>
        <v>1.0720000000000001</v>
      </c>
      <c r="M50" s="65">
        <f t="shared" si="20"/>
        <v>1.083</v>
      </c>
      <c r="N50" s="65">
        <f t="shared" si="20"/>
        <v>1.0940000000000001</v>
      </c>
      <c r="O50" s="65">
        <f t="shared" si="20"/>
        <v>1.105</v>
      </c>
      <c r="P50" s="65">
        <f t="shared" si="20"/>
        <v>1.1160000000000001</v>
      </c>
      <c r="Q50" s="65">
        <f t="shared" si="20"/>
        <v>1.127</v>
      </c>
      <c r="R50" s="65">
        <f t="shared" si="20"/>
        <v>1.1379999999999999</v>
      </c>
      <c r="S50" s="65">
        <f t="shared" si="20"/>
        <v>1.149</v>
      </c>
      <c r="T50" s="65">
        <f t="shared" si="20"/>
        <v>1.161</v>
      </c>
      <c r="U50" s="65">
        <f t="shared" si="20"/>
        <v>1.173</v>
      </c>
      <c r="V50" s="65">
        <f t="shared" si="20"/>
        <v>1.1839999999999999</v>
      </c>
      <c r="W50" s="65">
        <f t="shared" si="20"/>
        <v>1.196</v>
      </c>
      <c r="X50" s="65">
        <f t="shared" si="20"/>
        <v>1.208</v>
      </c>
      <c r="Y50" s="65">
        <f t="shared" si="20"/>
        <v>1.22</v>
      </c>
      <c r="Z50" s="65">
        <f t="shared" si="20"/>
        <v>1.232</v>
      </c>
      <c r="AA50" s="65">
        <f t="shared" si="20"/>
        <v>1.2450000000000001</v>
      </c>
      <c r="AB50" s="65">
        <f t="shared" si="20"/>
        <v>1.2569999999999999</v>
      </c>
      <c r="AC50" s="65">
        <f t="shared" si="20"/>
        <v>1.27</v>
      </c>
      <c r="AD50" s="65">
        <f t="shared" si="20"/>
        <v>1.282</v>
      </c>
      <c r="AE50" s="65">
        <f t="shared" si="20"/>
        <v>1.2949999999999999</v>
      </c>
      <c r="AF50" s="65">
        <f t="shared" si="20"/>
        <v>1.3080000000000001</v>
      </c>
      <c r="AG50" s="65">
        <f t="shared" si="20"/>
        <v>1.321</v>
      </c>
      <c r="AH50" s="65">
        <f t="shared" si="20"/>
        <v>1.335</v>
      </c>
      <c r="AI50" s="65">
        <f t="shared" si="20"/>
        <v>1.3480000000000001</v>
      </c>
    </row>
    <row r="51" spans="4:35" s="62" customFormat="1" ht="6.75" customHeight="1" x14ac:dyDescent="0.15">
      <c r="F51" s="63"/>
      <c r="G51" s="63"/>
      <c r="H51" s="63"/>
      <c r="I51" s="63"/>
      <c r="J51" s="63"/>
      <c r="K51" s="89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</row>
    <row r="52" spans="4:35" s="62" customFormat="1" ht="12" x14ac:dyDescent="0.15">
      <c r="F52" s="63"/>
      <c r="G52" s="63"/>
      <c r="H52" s="63"/>
      <c r="I52" s="63"/>
      <c r="J52" s="63"/>
      <c r="K52" s="89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</row>
    <row r="53" spans="4:35" s="62" customFormat="1" ht="12" x14ac:dyDescent="0.15">
      <c r="F53" s="63"/>
      <c r="G53" s="63"/>
      <c r="H53" s="63"/>
      <c r="I53" s="63"/>
      <c r="J53" s="63"/>
      <c r="K53" s="89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</row>
    <row r="54" spans="4:35" s="62" customFormat="1" ht="12" x14ac:dyDescent="0.15">
      <c r="F54" s="63"/>
      <c r="G54" s="63"/>
      <c r="H54" s="63"/>
      <c r="I54" s="63"/>
      <c r="J54" s="63"/>
      <c r="K54" s="89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</row>
    <row r="55" spans="4:35" s="62" customFormat="1" ht="12" x14ac:dyDescent="0.15">
      <c r="F55" s="63"/>
      <c r="G55" s="63"/>
      <c r="H55" s="63"/>
      <c r="I55" s="63"/>
      <c r="J55" s="63"/>
      <c r="K55" s="89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</row>
    <row r="56" spans="4:35" s="62" customFormat="1" ht="12" x14ac:dyDescent="0.15">
      <c r="F56" s="63"/>
      <c r="G56" s="63"/>
      <c r="H56" s="63"/>
      <c r="I56" s="63"/>
      <c r="J56" s="63"/>
      <c r="K56" s="89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</row>
    <row r="57" spans="4:35" s="62" customFormat="1" ht="12" x14ac:dyDescent="0.15">
      <c r="F57" s="63"/>
      <c r="G57" s="63"/>
      <c r="H57" s="63"/>
      <c r="I57" s="63"/>
      <c r="J57" s="63"/>
      <c r="K57" s="89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</row>
    <row r="58" spans="4:35" s="62" customFormat="1" ht="12" x14ac:dyDescent="0.15">
      <c r="F58" s="63"/>
      <c r="G58" s="63"/>
      <c r="H58" s="63"/>
      <c r="I58" s="63"/>
      <c r="J58" s="63"/>
      <c r="K58" s="89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</row>
    <row r="59" spans="4:35" s="62" customFormat="1" ht="12" x14ac:dyDescent="0.15">
      <c r="F59" s="63"/>
      <c r="G59" s="63"/>
      <c r="H59" s="63"/>
      <c r="I59" s="63"/>
      <c r="J59" s="63"/>
      <c r="K59" s="89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</row>
    <row r="60" spans="4:35" s="62" customFormat="1" ht="12" x14ac:dyDescent="0.15">
      <c r="F60" s="63"/>
      <c r="G60" s="63"/>
      <c r="H60" s="63"/>
      <c r="I60" s="63"/>
      <c r="J60" s="63"/>
      <c r="K60" s="89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</row>
    <row r="61" spans="4:35" s="62" customFormat="1" ht="12" x14ac:dyDescent="0.15">
      <c r="F61" s="63"/>
      <c r="G61" s="63"/>
      <c r="H61" s="63"/>
      <c r="I61" s="63"/>
      <c r="J61" s="63"/>
      <c r="K61" s="89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</row>
    <row r="62" spans="4:35" s="62" customFormat="1" ht="12" x14ac:dyDescent="0.15">
      <c r="F62" s="63"/>
      <c r="G62" s="63"/>
      <c r="H62" s="63"/>
      <c r="I62" s="63"/>
      <c r="J62" s="63"/>
      <c r="K62" s="89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</row>
    <row r="63" spans="4:35" s="62" customFormat="1" ht="12" x14ac:dyDescent="0.15">
      <c r="F63" s="63"/>
      <c r="G63" s="63"/>
      <c r="H63" s="63"/>
      <c r="I63" s="63"/>
      <c r="J63" s="63"/>
      <c r="K63" s="89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</row>
    <row r="64" spans="4:35" s="62" customFormat="1" ht="12" x14ac:dyDescent="0.15">
      <c r="F64" s="63"/>
      <c r="G64" s="63"/>
      <c r="H64" s="63"/>
      <c r="I64" s="63"/>
      <c r="J64" s="63"/>
      <c r="K64" s="89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</row>
    <row r="65" spans="6:35" s="62" customFormat="1" ht="12" x14ac:dyDescent="0.15">
      <c r="F65" s="63"/>
      <c r="G65" s="63"/>
      <c r="H65" s="63"/>
      <c r="I65" s="63"/>
      <c r="J65" s="63"/>
      <c r="K65" s="89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</row>
    <row r="66" spans="6:35" s="62" customFormat="1" ht="12" x14ac:dyDescent="0.15">
      <c r="F66" s="63"/>
      <c r="G66" s="63"/>
      <c r="H66" s="63"/>
      <c r="I66" s="63"/>
      <c r="J66" s="63"/>
      <c r="K66" s="89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</row>
    <row r="67" spans="6:35" s="62" customFormat="1" ht="12" x14ac:dyDescent="0.15">
      <c r="F67" s="63"/>
      <c r="G67" s="63"/>
      <c r="H67" s="63"/>
      <c r="I67" s="63"/>
      <c r="J67" s="63"/>
      <c r="K67" s="89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</row>
    <row r="68" spans="6:35" s="62" customFormat="1" ht="12" x14ac:dyDescent="0.15">
      <c r="F68" s="63"/>
      <c r="G68" s="63"/>
      <c r="H68" s="63"/>
      <c r="I68" s="63"/>
      <c r="J68" s="63"/>
      <c r="K68" s="89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</row>
    <row r="69" spans="6:35" s="62" customFormat="1" ht="12" x14ac:dyDescent="0.15">
      <c r="F69" s="63"/>
      <c r="G69" s="63"/>
      <c r="H69" s="63"/>
      <c r="I69" s="63"/>
      <c r="J69" s="63"/>
      <c r="K69" s="89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</row>
    <row r="70" spans="6:35" s="62" customFormat="1" ht="12" x14ac:dyDescent="0.15">
      <c r="F70" s="63"/>
      <c r="G70" s="63"/>
      <c r="H70" s="63"/>
      <c r="I70" s="63"/>
      <c r="J70" s="63"/>
      <c r="K70" s="89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</row>
    <row r="71" spans="6:35" s="62" customFormat="1" ht="12" x14ac:dyDescent="0.15">
      <c r="F71" s="63"/>
      <c r="G71" s="63"/>
      <c r="H71" s="63"/>
      <c r="I71" s="63"/>
      <c r="J71" s="63"/>
      <c r="K71" s="89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</row>
    <row r="72" spans="6:35" s="62" customFormat="1" ht="12" x14ac:dyDescent="0.15">
      <c r="F72" s="63"/>
      <c r="G72" s="63"/>
      <c r="H72" s="63"/>
      <c r="I72" s="63"/>
      <c r="J72" s="63"/>
      <c r="K72" s="89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</row>
    <row r="73" spans="6:35" s="62" customFormat="1" ht="12" x14ac:dyDescent="0.15">
      <c r="F73" s="63"/>
      <c r="G73" s="63"/>
      <c r="H73" s="63"/>
      <c r="I73" s="63"/>
      <c r="J73" s="63"/>
      <c r="K73" s="89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</row>
    <row r="74" spans="6:35" s="62" customFormat="1" ht="12" x14ac:dyDescent="0.15">
      <c r="F74" s="63"/>
      <c r="G74" s="63"/>
      <c r="H74" s="63"/>
      <c r="I74" s="63"/>
      <c r="J74" s="63"/>
      <c r="K74" s="89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</row>
    <row r="75" spans="6:35" s="62" customFormat="1" ht="12" x14ac:dyDescent="0.15">
      <c r="F75" s="63"/>
      <c r="G75" s="63"/>
      <c r="H75" s="63"/>
      <c r="I75" s="63"/>
      <c r="J75" s="63"/>
      <c r="K75" s="89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</row>
    <row r="76" spans="6:35" s="62" customFormat="1" ht="12" x14ac:dyDescent="0.15">
      <c r="F76" s="63"/>
      <c r="G76" s="63"/>
      <c r="H76" s="63"/>
      <c r="I76" s="63"/>
      <c r="J76" s="63"/>
      <c r="K76" s="89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</row>
    <row r="77" spans="6:35" s="62" customFormat="1" ht="12" x14ac:dyDescent="0.15">
      <c r="F77" s="63"/>
      <c r="G77" s="63"/>
      <c r="H77" s="63"/>
      <c r="I77" s="63"/>
      <c r="J77" s="63"/>
      <c r="K77" s="89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</row>
    <row r="78" spans="6:35" s="62" customFormat="1" ht="12" x14ac:dyDescent="0.15">
      <c r="F78" s="63"/>
      <c r="G78" s="63"/>
      <c r="H78" s="63"/>
      <c r="I78" s="63"/>
      <c r="J78" s="63"/>
      <c r="K78" s="89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</row>
    <row r="79" spans="6:35" s="62" customFormat="1" ht="12" x14ac:dyDescent="0.15">
      <c r="F79" s="63"/>
      <c r="G79" s="63"/>
      <c r="H79" s="63"/>
      <c r="I79" s="63"/>
      <c r="J79" s="63"/>
      <c r="K79" s="89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</row>
    <row r="80" spans="6:35" s="62" customFormat="1" ht="12" x14ac:dyDescent="0.15">
      <c r="F80" s="63"/>
      <c r="G80" s="63"/>
      <c r="H80" s="63"/>
      <c r="I80" s="63"/>
      <c r="J80" s="63"/>
      <c r="K80" s="89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</row>
    <row r="81" spans="6:35" s="62" customFormat="1" ht="12" x14ac:dyDescent="0.15">
      <c r="F81" s="63"/>
      <c r="G81" s="63"/>
      <c r="H81" s="63"/>
      <c r="I81" s="63"/>
      <c r="J81" s="63"/>
      <c r="K81" s="89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</row>
    <row r="82" spans="6:35" s="62" customFormat="1" ht="12" x14ac:dyDescent="0.15">
      <c r="F82" s="63"/>
      <c r="G82" s="63"/>
      <c r="H82" s="63"/>
      <c r="I82" s="63"/>
      <c r="J82" s="63"/>
      <c r="K82" s="89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</row>
    <row r="83" spans="6:35" s="62" customFormat="1" ht="12" x14ac:dyDescent="0.15">
      <c r="F83" s="63"/>
      <c r="G83" s="63"/>
      <c r="H83" s="63"/>
      <c r="I83" s="63"/>
      <c r="J83" s="63"/>
      <c r="K83" s="89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</row>
    <row r="84" spans="6:35" s="62" customFormat="1" ht="12" x14ac:dyDescent="0.15">
      <c r="F84" s="63"/>
      <c r="G84" s="63"/>
      <c r="H84" s="63"/>
      <c r="I84" s="63"/>
      <c r="J84" s="63"/>
      <c r="K84" s="89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</row>
    <row r="85" spans="6:35" s="62" customFormat="1" ht="12" x14ac:dyDescent="0.15">
      <c r="F85" s="63"/>
      <c r="G85" s="63"/>
      <c r="H85" s="63"/>
      <c r="I85" s="63"/>
      <c r="J85" s="63"/>
      <c r="K85" s="89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</row>
    <row r="86" spans="6:35" s="62" customFormat="1" ht="12" x14ac:dyDescent="0.15">
      <c r="F86" s="63"/>
      <c r="G86" s="63"/>
      <c r="H86" s="63"/>
      <c r="I86" s="63"/>
      <c r="J86" s="63"/>
      <c r="K86" s="89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</row>
    <row r="87" spans="6:35" s="62" customFormat="1" ht="12" x14ac:dyDescent="0.15">
      <c r="F87" s="63"/>
      <c r="G87" s="63"/>
      <c r="H87" s="63"/>
      <c r="I87" s="63"/>
      <c r="J87" s="63"/>
      <c r="K87" s="89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</row>
    <row r="88" spans="6:35" s="62" customFormat="1" ht="12" x14ac:dyDescent="0.15">
      <c r="F88" s="63"/>
      <c r="G88" s="63"/>
      <c r="H88" s="63"/>
      <c r="I88" s="63"/>
      <c r="J88" s="63"/>
      <c r="K88" s="89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</row>
    <row r="89" spans="6:35" s="62" customFormat="1" ht="12" x14ac:dyDescent="0.15">
      <c r="F89" s="63"/>
      <c r="G89" s="63"/>
      <c r="H89" s="63"/>
      <c r="I89" s="63"/>
      <c r="J89" s="63"/>
      <c r="K89" s="89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</row>
    <row r="90" spans="6:35" s="62" customFormat="1" ht="12" x14ac:dyDescent="0.15">
      <c r="F90" s="63"/>
      <c r="G90" s="63"/>
      <c r="H90" s="63"/>
      <c r="I90" s="63"/>
      <c r="J90" s="63"/>
      <c r="K90" s="89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</row>
    <row r="91" spans="6:35" s="62" customFormat="1" ht="12" x14ac:dyDescent="0.15">
      <c r="F91" s="63"/>
      <c r="G91" s="63"/>
      <c r="H91" s="63"/>
      <c r="I91" s="63"/>
      <c r="J91" s="63"/>
      <c r="K91" s="89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</row>
    <row r="92" spans="6:35" s="62" customFormat="1" ht="12" x14ac:dyDescent="0.15">
      <c r="F92" s="63"/>
      <c r="G92" s="63"/>
      <c r="H92" s="63"/>
      <c r="I92" s="63"/>
      <c r="J92" s="63"/>
      <c r="K92" s="89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</row>
    <row r="93" spans="6:35" s="62" customFormat="1" ht="12" x14ac:dyDescent="0.15">
      <c r="F93" s="63"/>
      <c r="G93" s="63"/>
      <c r="H93" s="63"/>
      <c r="I93" s="63"/>
      <c r="J93" s="63"/>
      <c r="K93" s="89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</row>
    <row r="94" spans="6:35" s="62" customFormat="1" ht="12" x14ac:dyDescent="0.15">
      <c r="F94" s="63"/>
      <c r="G94" s="63"/>
      <c r="H94" s="63"/>
      <c r="I94" s="63"/>
      <c r="J94" s="63"/>
      <c r="K94" s="89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</row>
    <row r="95" spans="6:35" s="62" customFormat="1" ht="12" x14ac:dyDescent="0.15">
      <c r="F95" s="63"/>
      <c r="G95" s="63"/>
      <c r="H95" s="63"/>
      <c r="I95" s="63"/>
      <c r="J95" s="63"/>
      <c r="K95" s="89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</row>
    <row r="96" spans="6:35" s="62" customFormat="1" ht="12" x14ac:dyDescent="0.15">
      <c r="F96" s="63"/>
      <c r="G96" s="63"/>
      <c r="H96" s="63"/>
      <c r="I96" s="63"/>
      <c r="J96" s="63"/>
      <c r="K96" s="89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</row>
  </sheetData>
  <sheetProtection algorithmName="SHA-512" hashValue="NFfLhDNSuCWnIJawzwhTUuo1WHe1qX52MfXoMjSxGWgip4/sZmLdDudLKn12x8Gl/xd4fYkJ7HAF+HzIAch0Ug==" saltValue="l5k4f2kN5Al1aPH08TJHHw==" spinCount="100000" sheet="1" selectLockedCells="1" selectUnlockedCells="1"/>
  <mergeCells count="28">
    <mergeCell ref="B46:C46"/>
    <mergeCell ref="D50:E50"/>
    <mergeCell ref="B16:C16"/>
    <mergeCell ref="B17:B25"/>
    <mergeCell ref="C25:D25"/>
    <mergeCell ref="B26:B44"/>
    <mergeCell ref="C44:D44"/>
    <mergeCell ref="B45:D45"/>
    <mergeCell ref="B3:D3"/>
    <mergeCell ref="B11:D11"/>
    <mergeCell ref="B12:B15"/>
    <mergeCell ref="C12:D12"/>
    <mergeCell ref="C13:D13"/>
    <mergeCell ref="C14:D14"/>
    <mergeCell ref="C15:D15"/>
    <mergeCell ref="B4:D4"/>
    <mergeCell ref="B5:D5"/>
    <mergeCell ref="B6:D6"/>
    <mergeCell ref="B7:B10"/>
    <mergeCell ref="C7:D7"/>
    <mergeCell ref="C8:D8"/>
    <mergeCell ref="C9:D9"/>
    <mergeCell ref="C10:D10"/>
    <mergeCell ref="A1:C1"/>
    <mergeCell ref="B2:D2"/>
    <mergeCell ref="X2:Y2"/>
    <mergeCell ref="Z2:AD2"/>
    <mergeCell ref="AH2:AI2"/>
  </mergeCells>
  <phoneticPr fontId="16"/>
  <pageMargins left="0.59055118110236227" right="0.19685039370078741" top="0.19685039370078741" bottom="0.19685039370078741" header="0.51181102362204722" footer="0.51181102362204722"/>
  <pageSetup paperSize="9" scale="68" orientation="landscape" verticalDpi="200" r:id="rId1"/>
  <headerFooter alignWithMargins="0"/>
  <colBreaks count="1" manualBreakCount="1">
    <brk id="25" max="4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96"/>
  <sheetViews>
    <sheetView showGridLines="0" view="pageBreakPreview" topLeftCell="C8" zoomScale="85" zoomScaleNormal="100" zoomScaleSheetLayoutView="85" workbookViewId="0">
      <selection activeCell="AE13" sqref="AE13"/>
    </sheetView>
  </sheetViews>
  <sheetFormatPr defaultRowHeight="13.5" x14ac:dyDescent="0.15"/>
  <cols>
    <col min="1" max="1" width="2.125" style="1" customWidth="1"/>
    <col min="2" max="2" width="3.25" style="1" customWidth="1"/>
    <col min="3" max="3" width="31.75" style="1" customWidth="1"/>
    <col min="4" max="4" width="5.5" style="1" customWidth="1"/>
    <col min="5" max="5" width="6.75" style="1" customWidth="1"/>
    <col min="6" max="35" width="6.75" style="66" customWidth="1"/>
    <col min="36" max="36" width="112.5" style="1" customWidth="1"/>
    <col min="37" max="37" width="9" style="1"/>
    <col min="38" max="38" width="6.75" style="91" hidden="1" customWidth="1"/>
    <col min="39" max="39" width="34" style="1" hidden="1" customWidth="1"/>
    <col min="40" max="16384" width="9" style="1"/>
  </cols>
  <sheetData>
    <row r="1" spans="1:38" ht="26.25" customHeight="1" x14ac:dyDescent="0.15">
      <c r="A1" s="234" t="s">
        <v>29</v>
      </c>
      <c r="B1" s="234"/>
      <c r="C1" s="234"/>
    </row>
    <row r="2" spans="1:38" s="2" customFormat="1" ht="33.75" customHeight="1" thickBot="1" x14ac:dyDescent="0.2">
      <c r="B2" s="235" t="s">
        <v>103</v>
      </c>
      <c r="C2" s="235"/>
      <c r="D2" s="23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X2" s="236" t="s">
        <v>28</v>
      </c>
      <c r="Y2" s="236"/>
      <c r="Z2" s="235" t="s">
        <v>103</v>
      </c>
      <c r="AA2" s="235"/>
      <c r="AB2" s="235"/>
      <c r="AC2" s="235"/>
      <c r="AD2" s="235"/>
      <c r="AE2" s="3"/>
      <c r="AF2" s="3"/>
      <c r="AG2" s="3"/>
      <c r="AH2" s="236" t="s">
        <v>28</v>
      </c>
      <c r="AI2" s="236"/>
      <c r="AL2" s="92"/>
    </row>
    <row r="3" spans="1:38" s="4" customFormat="1" ht="16.5" customHeight="1" x14ac:dyDescent="0.15">
      <c r="B3" s="279" t="s">
        <v>0</v>
      </c>
      <c r="C3" s="280"/>
      <c r="D3" s="281"/>
      <c r="E3" s="163" t="str">
        <f>[1]対策前!E3</f>
        <v>現在</v>
      </c>
      <c r="F3" s="163">
        <f>[1]対策前!F3</f>
        <v>1</v>
      </c>
      <c r="G3" s="163">
        <f>[1]対策前!G3</f>
        <v>2</v>
      </c>
      <c r="H3" s="163">
        <f>[1]対策前!H3</f>
        <v>3</v>
      </c>
      <c r="I3" s="163">
        <f>[1]対策前!I3</f>
        <v>4</v>
      </c>
      <c r="J3" s="163">
        <f>[1]対策前!J3</f>
        <v>5</v>
      </c>
      <c r="K3" s="163">
        <f>[1]対策前!K3</f>
        <v>6</v>
      </c>
      <c r="L3" s="163">
        <f>[1]対策前!L3</f>
        <v>7</v>
      </c>
      <c r="M3" s="163">
        <f>[1]対策前!M3</f>
        <v>8</v>
      </c>
      <c r="N3" s="163">
        <f>[1]対策前!N3</f>
        <v>9</v>
      </c>
      <c r="O3" s="163">
        <f>[1]対策前!O3</f>
        <v>10</v>
      </c>
      <c r="P3" s="163">
        <f>[1]対策前!P3</f>
        <v>11</v>
      </c>
      <c r="Q3" s="163">
        <f>[1]対策前!Q3</f>
        <v>12</v>
      </c>
      <c r="R3" s="163">
        <f>[1]対策前!R3</f>
        <v>13</v>
      </c>
      <c r="S3" s="163">
        <f>[1]対策前!S3</f>
        <v>14</v>
      </c>
      <c r="T3" s="163">
        <f>[1]対策前!T3</f>
        <v>15</v>
      </c>
      <c r="U3" s="163">
        <f>[1]対策前!U3</f>
        <v>16</v>
      </c>
      <c r="V3" s="163">
        <f>[1]対策前!V3</f>
        <v>17</v>
      </c>
      <c r="W3" s="163">
        <f>[1]対策前!W3</f>
        <v>18</v>
      </c>
      <c r="X3" s="163">
        <f>[1]対策前!X3</f>
        <v>19</v>
      </c>
      <c r="Y3" s="163">
        <f>[1]対策前!Y3</f>
        <v>20</v>
      </c>
      <c r="Z3" s="163">
        <f>[1]対策前!Z3</f>
        <v>21</v>
      </c>
      <c r="AA3" s="163">
        <f>[1]対策前!AA3</f>
        <v>22</v>
      </c>
      <c r="AB3" s="163">
        <f>[1]対策前!AB3</f>
        <v>23</v>
      </c>
      <c r="AC3" s="163">
        <f>[1]対策前!AC3</f>
        <v>24</v>
      </c>
      <c r="AD3" s="163">
        <f>[1]対策前!AD3</f>
        <v>25</v>
      </c>
      <c r="AE3" s="163">
        <f>[1]対策前!AE3</f>
        <v>26</v>
      </c>
      <c r="AF3" s="163">
        <f>[1]対策前!AF3</f>
        <v>27</v>
      </c>
      <c r="AG3" s="163">
        <f>[1]対策前!AG3</f>
        <v>28</v>
      </c>
      <c r="AH3" s="163">
        <f>[1]対策前!AH3</f>
        <v>29</v>
      </c>
      <c r="AI3" s="164">
        <f>[1]対策前!AI3</f>
        <v>30</v>
      </c>
      <c r="AL3" s="93"/>
    </row>
    <row r="4" spans="1:38" s="4" customFormat="1" ht="16.5" customHeight="1" thickBot="1" x14ac:dyDescent="0.2">
      <c r="B4" s="292" t="s">
        <v>13</v>
      </c>
      <c r="C4" s="293"/>
      <c r="D4" s="289"/>
      <c r="E4" s="226">
        <f>対策前CF!E4</f>
        <v>2020</v>
      </c>
      <c r="F4" s="226">
        <f>対策前CF!F4</f>
        <v>2021</v>
      </c>
      <c r="G4" s="226">
        <f>対策前CF!G4</f>
        <v>2022</v>
      </c>
      <c r="H4" s="226">
        <f>対策前CF!H4</f>
        <v>2023</v>
      </c>
      <c r="I4" s="226">
        <f>対策前CF!I4</f>
        <v>2024</v>
      </c>
      <c r="J4" s="226">
        <f>対策前CF!J4</f>
        <v>2025</v>
      </c>
      <c r="K4" s="226">
        <f>対策前CF!K4</f>
        <v>2026</v>
      </c>
      <c r="L4" s="226">
        <f>対策前CF!L4</f>
        <v>2027</v>
      </c>
      <c r="M4" s="226">
        <f>対策前CF!M4</f>
        <v>2028</v>
      </c>
      <c r="N4" s="226">
        <f>対策前CF!N4</f>
        <v>2029</v>
      </c>
      <c r="O4" s="226">
        <f>対策前CF!O4</f>
        <v>2030</v>
      </c>
      <c r="P4" s="226">
        <f>対策前CF!P4</f>
        <v>2031</v>
      </c>
      <c r="Q4" s="226">
        <f>対策前CF!Q4</f>
        <v>2032</v>
      </c>
      <c r="R4" s="226">
        <f>対策前CF!R4</f>
        <v>2033</v>
      </c>
      <c r="S4" s="226">
        <f>対策前CF!S4</f>
        <v>2034</v>
      </c>
      <c r="T4" s="226">
        <f>対策前CF!T4</f>
        <v>2035</v>
      </c>
      <c r="U4" s="226">
        <f>対策前CF!U4</f>
        <v>2036</v>
      </c>
      <c r="V4" s="226">
        <f>対策前CF!V4</f>
        <v>2037</v>
      </c>
      <c r="W4" s="226">
        <f>対策前CF!W4</f>
        <v>2038</v>
      </c>
      <c r="X4" s="226">
        <f>対策前CF!X4</f>
        <v>2039</v>
      </c>
      <c r="Y4" s="226">
        <f>対策前CF!Y4</f>
        <v>2040</v>
      </c>
      <c r="Z4" s="226">
        <f>対策前CF!Z4</f>
        <v>2041</v>
      </c>
      <c r="AA4" s="226">
        <f>対策前CF!AA4</f>
        <v>2042</v>
      </c>
      <c r="AB4" s="226">
        <f>対策前CF!AB4</f>
        <v>2043</v>
      </c>
      <c r="AC4" s="226">
        <f>対策前CF!AC4</f>
        <v>2044</v>
      </c>
      <c r="AD4" s="226">
        <f>対策前CF!AD4</f>
        <v>2045</v>
      </c>
      <c r="AE4" s="226">
        <f>対策前CF!AE4</f>
        <v>2046</v>
      </c>
      <c r="AF4" s="226">
        <f>対策前CF!AF4</f>
        <v>2047</v>
      </c>
      <c r="AG4" s="226">
        <f>対策前CF!AG4</f>
        <v>2048</v>
      </c>
      <c r="AH4" s="226">
        <f>対策前CF!AH4</f>
        <v>2049</v>
      </c>
      <c r="AI4" s="227">
        <f>対策前CF!AI4</f>
        <v>2050</v>
      </c>
      <c r="AL4" s="93"/>
    </row>
    <row r="5" spans="1:38" s="4" customFormat="1" ht="16.5" hidden="1" customHeight="1" thickBot="1" x14ac:dyDescent="0.2">
      <c r="B5" s="294" t="s">
        <v>14</v>
      </c>
      <c r="C5" s="295"/>
      <c r="D5" s="296"/>
      <c r="E5" s="165" t="str">
        <f>[2]対策前!E5</f>
        <v>H.28</v>
      </c>
      <c r="F5" s="165" t="str">
        <f>[2]対策前!F5</f>
        <v>H.29</v>
      </c>
      <c r="G5" s="165" t="str">
        <f>[2]対策前!G5</f>
        <v>H.30</v>
      </c>
      <c r="H5" s="165" t="str">
        <f>[2]対策前!H5</f>
        <v>H.31</v>
      </c>
      <c r="I5" s="165" t="str">
        <f>[2]対策前!I5</f>
        <v>H.32</v>
      </c>
      <c r="J5" s="165" t="str">
        <f>[2]対策前!J5</f>
        <v>H.33</v>
      </c>
      <c r="K5" s="165" t="str">
        <f>[2]対策前!K5</f>
        <v>H.34</v>
      </c>
      <c r="L5" s="165" t="str">
        <f>[2]対策前!L5</f>
        <v>H.35</v>
      </c>
      <c r="M5" s="165" t="str">
        <f>[2]対策前!M5</f>
        <v>H.36</v>
      </c>
      <c r="N5" s="165" t="str">
        <f>[2]対策前!N5</f>
        <v>H.37</v>
      </c>
      <c r="O5" s="165" t="str">
        <f>[2]対策前!O5</f>
        <v>H.38</v>
      </c>
      <c r="P5" s="165" t="str">
        <f>[2]対策前!P5</f>
        <v>H.39</v>
      </c>
      <c r="Q5" s="165" t="str">
        <f>[2]対策前!Q5</f>
        <v>H.40</v>
      </c>
      <c r="R5" s="165" t="str">
        <f>[2]対策前!R5</f>
        <v>H.41</v>
      </c>
      <c r="S5" s="165" t="str">
        <f>[2]対策前!S5</f>
        <v>H.42</v>
      </c>
      <c r="T5" s="165" t="str">
        <f>[2]対策前!T5</f>
        <v>H.43</v>
      </c>
      <c r="U5" s="165" t="str">
        <f>[2]対策前!U5</f>
        <v>H.44</v>
      </c>
      <c r="V5" s="165" t="str">
        <f>[2]対策前!V5</f>
        <v>H.45</v>
      </c>
      <c r="W5" s="165" t="str">
        <f>[2]対策前!W5</f>
        <v>H.46</v>
      </c>
      <c r="X5" s="165" t="str">
        <f>[2]対策前!X5</f>
        <v>H.47</v>
      </c>
      <c r="Y5" s="165" t="str">
        <f>[2]対策前!Y5</f>
        <v>H.48</v>
      </c>
      <c r="Z5" s="165" t="str">
        <f>[2]対策前!Z5</f>
        <v>H.49</v>
      </c>
      <c r="AA5" s="165" t="str">
        <f>[2]対策前!AA5</f>
        <v>H.50</v>
      </c>
      <c r="AB5" s="165" t="str">
        <f>[2]対策前!AB5</f>
        <v>H.51</v>
      </c>
      <c r="AC5" s="165" t="str">
        <f>[2]対策前!AC5</f>
        <v>H.52</v>
      </c>
      <c r="AD5" s="165" t="str">
        <f>[2]対策前!AD5</f>
        <v>H.53</v>
      </c>
      <c r="AE5" s="165" t="str">
        <f>[2]対策前!AE5</f>
        <v>H.54</v>
      </c>
      <c r="AF5" s="165" t="str">
        <f>[2]対策前!AF5</f>
        <v>H.55</v>
      </c>
      <c r="AG5" s="165" t="str">
        <f>[2]対策前!AG5</f>
        <v>H.56</v>
      </c>
      <c r="AH5" s="165" t="str">
        <f>[2]対策前!AH5</f>
        <v>H.57</v>
      </c>
      <c r="AI5" s="166" t="str">
        <f>[2]対策前!AI5</f>
        <v>H.58</v>
      </c>
      <c r="AL5" s="93"/>
    </row>
    <row r="6" spans="1:38" s="4" customFormat="1" ht="16.5" customHeight="1" x14ac:dyDescent="0.15">
      <c r="B6" s="297" t="s">
        <v>10</v>
      </c>
      <c r="C6" s="298"/>
      <c r="D6" s="298"/>
      <c r="E6" s="167"/>
      <c r="F6" s="168"/>
      <c r="G6" s="168"/>
      <c r="H6" s="168"/>
      <c r="I6" s="168"/>
      <c r="J6" s="168"/>
      <c r="K6" s="168"/>
      <c r="L6" s="168"/>
      <c r="M6" s="168"/>
      <c r="N6" s="168"/>
      <c r="O6" s="168"/>
      <c r="P6" s="168"/>
      <c r="Q6" s="168"/>
      <c r="R6" s="168"/>
      <c r="S6" s="168"/>
      <c r="T6" s="168"/>
      <c r="U6" s="168"/>
      <c r="V6" s="168"/>
      <c r="W6" s="168"/>
      <c r="X6" s="168"/>
      <c r="Y6" s="169"/>
      <c r="Z6" s="170"/>
      <c r="AA6" s="168"/>
      <c r="AB6" s="168"/>
      <c r="AC6" s="168"/>
      <c r="AD6" s="168"/>
      <c r="AE6" s="168"/>
      <c r="AF6" s="168"/>
      <c r="AG6" s="168"/>
      <c r="AH6" s="168"/>
      <c r="AI6" s="220"/>
      <c r="AL6" s="93"/>
    </row>
    <row r="7" spans="1:38" s="4" customFormat="1" ht="16.5" customHeight="1" x14ac:dyDescent="0.15">
      <c r="B7" s="299"/>
      <c r="C7" s="286" t="str">
        <f>[1]対策前!C7</f>
        <v>神田　太郎 様</v>
      </c>
      <c r="D7" s="287"/>
      <c r="E7" s="171">
        <f>[1]対策前!E7</f>
        <v>54</v>
      </c>
      <c r="F7" s="171">
        <f>[1]対策前!F7</f>
        <v>55</v>
      </c>
      <c r="G7" s="171">
        <f>[1]対策前!G7</f>
        <v>56</v>
      </c>
      <c r="H7" s="171">
        <f>[1]対策前!H7</f>
        <v>57</v>
      </c>
      <c r="I7" s="171">
        <f>[1]対策前!I7</f>
        <v>58</v>
      </c>
      <c r="J7" s="171">
        <f>[1]対策前!J7</f>
        <v>59</v>
      </c>
      <c r="K7" s="171">
        <f>[1]対策前!K7</f>
        <v>60</v>
      </c>
      <c r="L7" s="171">
        <f>[1]対策前!L7</f>
        <v>61</v>
      </c>
      <c r="M7" s="171">
        <f>[1]対策前!M7</f>
        <v>62</v>
      </c>
      <c r="N7" s="171">
        <f>[1]対策前!N7</f>
        <v>63</v>
      </c>
      <c r="O7" s="171">
        <f>[1]対策前!O7</f>
        <v>64</v>
      </c>
      <c r="P7" s="171">
        <f>[1]対策前!P7</f>
        <v>65</v>
      </c>
      <c r="Q7" s="171">
        <f>[1]対策前!Q7</f>
        <v>66</v>
      </c>
      <c r="R7" s="171">
        <f>[1]対策前!R7</f>
        <v>67</v>
      </c>
      <c r="S7" s="171">
        <f>[1]対策前!S7</f>
        <v>68</v>
      </c>
      <c r="T7" s="171">
        <f>[1]対策前!T7</f>
        <v>69</v>
      </c>
      <c r="U7" s="171">
        <f>[1]対策前!U7</f>
        <v>70</v>
      </c>
      <c r="V7" s="171">
        <f>[1]対策前!V7</f>
        <v>71</v>
      </c>
      <c r="W7" s="171">
        <f>[1]対策前!W7</f>
        <v>72</v>
      </c>
      <c r="X7" s="171">
        <f>[1]対策前!X7</f>
        <v>73</v>
      </c>
      <c r="Y7" s="171">
        <f>[1]対策前!Y7</f>
        <v>74</v>
      </c>
      <c r="Z7" s="171">
        <f>[1]対策前!Z7</f>
        <v>75</v>
      </c>
      <c r="AA7" s="171">
        <f>[1]対策前!AA7</f>
        <v>76</v>
      </c>
      <c r="AB7" s="171">
        <f>[1]対策前!AB7</f>
        <v>77</v>
      </c>
      <c r="AC7" s="171">
        <f>[1]対策前!AC7</f>
        <v>78</v>
      </c>
      <c r="AD7" s="171">
        <f>[1]対策前!AD7</f>
        <v>79</v>
      </c>
      <c r="AE7" s="171">
        <f>[1]対策前!AE7</f>
        <v>80</v>
      </c>
      <c r="AF7" s="171">
        <f>[1]対策前!AF7</f>
        <v>81</v>
      </c>
      <c r="AG7" s="171">
        <f>[1]対策前!AG7</f>
        <v>82</v>
      </c>
      <c r="AH7" s="171">
        <f>[1]対策前!AH7</f>
        <v>83</v>
      </c>
      <c r="AI7" s="172">
        <f>[1]対策前!AI7</f>
        <v>84</v>
      </c>
      <c r="AL7" s="93"/>
    </row>
    <row r="8" spans="1:38" s="4" customFormat="1" ht="16.5" customHeight="1" x14ac:dyDescent="0.15">
      <c r="B8" s="299"/>
      <c r="C8" s="288" t="str">
        <f>[1]対策前!C8</f>
        <v>　　　花子 様</v>
      </c>
      <c r="D8" s="289"/>
      <c r="E8" s="173">
        <f>[1]対策前!E8</f>
        <v>53</v>
      </c>
      <c r="F8" s="173">
        <f>[1]対策前!F8</f>
        <v>54</v>
      </c>
      <c r="G8" s="173">
        <f>[1]対策前!G8</f>
        <v>55</v>
      </c>
      <c r="H8" s="173">
        <f>[1]対策前!H8</f>
        <v>56</v>
      </c>
      <c r="I8" s="173">
        <f>[1]対策前!I8</f>
        <v>57</v>
      </c>
      <c r="J8" s="173">
        <f>[1]対策前!J8</f>
        <v>58</v>
      </c>
      <c r="K8" s="173">
        <f>[1]対策前!K8</f>
        <v>59</v>
      </c>
      <c r="L8" s="173">
        <f>[1]対策前!L8</f>
        <v>60</v>
      </c>
      <c r="M8" s="173">
        <f>[1]対策前!M8</f>
        <v>61</v>
      </c>
      <c r="N8" s="173">
        <f>[1]対策前!N8</f>
        <v>62</v>
      </c>
      <c r="O8" s="173">
        <f>[1]対策前!O8</f>
        <v>63</v>
      </c>
      <c r="P8" s="173">
        <f>[1]対策前!P8</f>
        <v>64</v>
      </c>
      <c r="Q8" s="173">
        <f>[1]対策前!Q8</f>
        <v>65</v>
      </c>
      <c r="R8" s="173">
        <f>[1]対策前!R8</f>
        <v>66</v>
      </c>
      <c r="S8" s="173">
        <f>[1]対策前!S8</f>
        <v>67</v>
      </c>
      <c r="T8" s="173">
        <f>[1]対策前!T8</f>
        <v>68</v>
      </c>
      <c r="U8" s="173">
        <f>[1]対策前!U8</f>
        <v>69</v>
      </c>
      <c r="V8" s="173">
        <f>[1]対策前!V8</f>
        <v>70</v>
      </c>
      <c r="W8" s="173">
        <f>[1]対策前!W8</f>
        <v>71</v>
      </c>
      <c r="X8" s="173">
        <f>[1]対策前!X8</f>
        <v>72</v>
      </c>
      <c r="Y8" s="173">
        <f>[1]対策前!Y8</f>
        <v>73</v>
      </c>
      <c r="Z8" s="173">
        <f>[1]対策前!Z8</f>
        <v>74</v>
      </c>
      <c r="AA8" s="173">
        <f>[1]対策前!AA8</f>
        <v>75</v>
      </c>
      <c r="AB8" s="173">
        <f>[1]対策前!AB8</f>
        <v>76</v>
      </c>
      <c r="AC8" s="173">
        <f>[1]対策前!AC8</f>
        <v>77</v>
      </c>
      <c r="AD8" s="173">
        <f>[1]対策前!AD8</f>
        <v>78</v>
      </c>
      <c r="AE8" s="173">
        <f>[1]対策前!AE8</f>
        <v>79</v>
      </c>
      <c r="AF8" s="173">
        <f>[1]対策前!AF8</f>
        <v>80</v>
      </c>
      <c r="AG8" s="173">
        <f>[1]対策前!AG8</f>
        <v>81</v>
      </c>
      <c r="AH8" s="173">
        <f>[1]対策前!AH8</f>
        <v>82</v>
      </c>
      <c r="AI8" s="174">
        <f>[1]対策前!AI8</f>
        <v>83</v>
      </c>
      <c r="AL8" s="93"/>
    </row>
    <row r="9" spans="1:38" s="4" customFormat="1" ht="16.5" customHeight="1" x14ac:dyDescent="0.15">
      <c r="B9" s="299"/>
      <c r="C9" s="288" t="str">
        <f>[1]対策前!C9</f>
        <v>　　　一郎 様</v>
      </c>
      <c r="D9" s="289"/>
      <c r="E9" s="173">
        <f>[1]対策前!E9</f>
        <v>25</v>
      </c>
      <c r="F9" s="173">
        <f>[1]対策前!F9</f>
        <v>26</v>
      </c>
      <c r="G9" s="173">
        <f>[1]対策前!G9</f>
        <v>27</v>
      </c>
      <c r="H9" s="173">
        <f>[1]対策前!H9</f>
        <v>28</v>
      </c>
      <c r="I9" s="173">
        <f>[1]対策前!I9</f>
        <v>29</v>
      </c>
      <c r="J9" s="173">
        <f>[1]対策前!J9</f>
        <v>30</v>
      </c>
      <c r="K9" s="173">
        <f>[1]対策前!K9</f>
        <v>31</v>
      </c>
      <c r="L9" s="173">
        <f>[1]対策前!L9</f>
        <v>32</v>
      </c>
      <c r="M9" s="173">
        <f>[1]対策前!M9</f>
        <v>33</v>
      </c>
      <c r="N9" s="173">
        <f>[1]対策前!N9</f>
        <v>34</v>
      </c>
      <c r="O9" s="173">
        <f>[1]対策前!O9</f>
        <v>35</v>
      </c>
      <c r="P9" s="173">
        <f>[1]対策前!P9</f>
        <v>36</v>
      </c>
      <c r="Q9" s="173">
        <f>[1]対策前!Q9</f>
        <v>37</v>
      </c>
      <c r="R9" s="173">
        <f>[1]対策前!R9</f>
        <v>38</v>
      </c>
      <c r="S9" s="173">
        <f>[1]対策前!S9</f>
        <v>39</v>
      </c>
      <c r="T9" s="173">
        <f>[1]対策前!T9</f>
        <v>40</v>
      </c>
      <c r="U9" s="173">
        <f>[1]対策前!U9</f>
        <v>41</v>
      </c>
      <c r="V9" s="173">
        <f>[1]対策前!V9</f>
        <v>42</v>
      </c>
      <c r="W9" s="173">
        <f>[1]対策前!W9</f>
        <v>43</v>
      </c>
      <c r="X9" s="173">
        <f>[1]対策前!X9</f>
        <v>44</v>
      </c>
      <c r="Y9" s="173">
        <f>[1]対策前!Y9</f>
        <v>45</v>
      </c>
      <c r="Z9" s="173">
        <f>[1]対策前!Z9</f>
        <v>46</v>
      </c>
      <c r="AA9" s="173">
        <f>[1]対策前!AA9</f>
        <v>47</v>
      </c>
      <c r="AB9" s="173">
        <f>[1]対策前!AB9</f>
        <v>48</v>
      </c>
      <c r="AC9" s="173">
        <f>[1]対策前!AC9</f>
        <v>49</v>
      </c>
      <c r="AD9" s="173">
        <f>[1]対策前!AD9</f>
        <v>50</v>
      </c>
      <c r="AE9" s="173">
        <f>[1]対策前!AE9</f>
        <v>51</v>
      </c>
      <c r="AF9" s="173">
        <f>[1]対策前!AF9</f>
        <v>52</v>
      </c>
      <c r="AG9" s="173">
        <f>[1]対策前!AG9</f>
        <v>53</v>
      </c>
      <c r="AH9" s="173">
        <f>[1]対策前!AH9</f>
        <v>54</v>
      </c>
      <c r="AI9" s="174">
        <f>[1]対策前!AI9</f>
        <v>55</v>
      </c>
      <c r="AL9" s="93"/>
    </row>
    <row r="10" spans="1:38" s="4" customFormat="1" ht="16.5" customHeight="1" thickBot="1" x14ac:dyDescent="0.2">
      <c r="B10" s="300"/>
      <c r="C10" s="301" t="str">
        <f>[1]対策前!C10</f>
        <v>　　　二郎 様</v>
      </c>
      <c r="D10" s="296"/>
      <c r="E10" s="175">
        <f>[1]対策前!E10</f>
        <v>17</v>
      </c>
      <c r="F10" s="175">
        <f>[1]対策前!F10</f>
        <v>18</v>
      </c>
      <c r="G10" s="175">
        <f>[1]対策前!G10</f>
        <v>19</v>
      </c>
      <c r="H10" s="175">
        <f>[1]対策前!H10</f>
        <v>20</v>
      </c>
      <c r="I10" s="175">
        <f>[1]対策前!I10</f>
        <v>21</v>
      </c>
      <c r="J10" s="175">
        <f>[1]対策前!J10</f>
        <v>22</v>
      </c>
      <c r="K10" s="175">
        <f>[1]対策前!K10</f>
        <v>23</v>
      </c>
      <c r="L10" s="175">
        <f>[1]対策前!L10</f>
        <v>24</v>
      </c>
      <c r="M10" s="175">
        <f>[1]対策前!M10</f>
        <v>25</v>
      </c>
      <c r="N10" s="175">
        <f>[1]対策前!N10</f>
        <v>26</v>
      </c>
      <c r="O10" s="175">
        <f>[1]対策前!O10</f>
        <v>27</v>
      </c>
      <c r="P10" s="175">
        <f>[1]対策前!P10</f>
        <v>28</v>
      </c>
      <c r="Q10" s="175">
        <f>[1]対策前!Q10</f>
        <v>29</v>
      </c>
      <c r="R10" s="175">
        <f>[1]対策前!R10</f>
        <v>30</v>
      </c>
      <c r="S10" s="175">
        <f>[1]対策前!S10</f>
        <v>31</v>
      </c>
      <c r="T10" s="175">
        <f>[1]対策前!T10</f>
        <v>32</v>
      </c>
      <c r="U10" s="175">
        <f>[1]対策前!U10</f>
        <v>33</v>
      </c>
      <c r="V10" s="175">
        <f>[1]対策前!V10</f>
        <v>34</v>
      </c>
      <c r="W10" s="175">
        <f>[1]対策前!W10</f>
        <v>35</v>
      </c>
      <c r="X10" s="175">
        <f>[1]対策前!X10</f>
        <v>36</v>
      </c>
      <c r="Y10" s="175">
        <f>[1]対策前!Y10</f>
        <v>37</v>
      </c>
      <c r="Z10" s="175">
        <f>[1]対策前!Z10</f>
        <v>38</v>
      </c>
      <c r="AA10" s="175">
        <f>[1]対策前!AA10</f>
        <v>39</v>
      </c>
      <c r="AB10" s="175">
        <f>[1]対策前!AB10</f>
        <v>40</v>
      </c>
      <c r="AC10" s="175">
        <f>[1]対策前!AC10</f>
        <v>41</v>
      </c>
      <c r="AD10" s="175">
        <f>[1]対策前!AD10</f>
        <v>42</v>
      </c>
      <c r="AE10" s="175">
        <f>[1]対策前!AE10</f>
        <v>43</v>
      </c>
      <c r="AF10" s="175">
        <f>[1]対策前!AF10</f>
        <v>44</v>
      </c>
      <c r="AG10" s="175">
        <f>[1]対策前!AG10</f>
        <v>45</v>
      </c>
      <c r="AH10" s="175">
        <f>[1]対策前!AH10</f>
        <v>46</v>
      </c>
      <c r="AI10" s="176">
        <f>[1]対策前!AI10</f>
        <v>47</v>
      </c>
      <c r="AL10" s="93"/>
    </row>
    <row r="11" spans="1:38" s="4" customFormat="1" ht="16.5" customHeight="1" x14ac:dyDescent="0.15">
      <c r="B11" s="282" t="s">
        <v>11</v>
      </c>
      <c r="C11" s="283"/>
      <c r="D11" s="283"/>
      <c r="E11" s="177"/>
      <c r="F11" s="178"/>
      <c r="G11" s="178"/>
      <c r="H11" s="178"/>
      <c r="I11" s="178"/>
      <c r="J11" s="178"/>
      <c r="K11" s="178"/>
      <c r="L11" s="178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9"/>
      <c r="Z11" s="180"/>
      <c r="AA11" s="178"/>
      <c r="AB11" s="178"/>
      <c r="AC11" s="178"/>
      <c r="AD11" s="178"/>
      <c r="AE11" s="178"/>
      <c r="AF11" s="178"/>
      <c r="AG11" s="178"/>
      <c r="AH11" s="178"/>
      <c r="AI11" s="181"/>
      <c r="AL11" s="93"/>
    </row>
    <row r="12" spans="1:38" s="144" customFormat="1" ht="75" customHeight="1" x14ac:dyDescent="0.15">
      <c r="B12" s="284"/>
      <c r="C12" s="286" t="str">
        <f>[1]対策前!C12</f>
        <v>神田　太郎 様（家族全体）</v>
      </c>
      <c r="D12" s="287"/>
      <c r="E12" s="146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  <c r="Y12" s="153"/>
      <c r="Z12" s="153"/>
      <c r="AA12" s="153"/>
      <c r="AB12" s="153"/>
      <c r="AC12" s="153"/>
      <c r="AD12" s="153"/>
      <c r="AE12" s="153"/>
      <c r="AF12" s="153"/>
      <c r="AG12" s="153"/>
      <c r="AH12" s="153"/>
      <c r="AI12" s="154"/>
      <c r="AL12" s="145"/>
    </row>
    <row r="13" spans="1:38" s="144" customFormat="1" ht="24" customHeight="1" x14ac:dyDescent="0.15">
      <c r="B13" s="284"/>
      <c r="C13" s="288" t="str">
        <f>[1]対策前!C13</f>
        <v>　　　花子 様</v>
      </c>
      <c r="D13" s="289"/>
      <c r="E13" s="35"/>
      <c r="F13" s="221"/>
      <c r="G13" s="221"/>
      <c r="H13" s="221"/>
      <c r="I13" s="221"/>
      <c r="J13" s="221"/>
      <c r="K13" s="222"/>
      <c r="L13" s="222"/>
      <c r="M13" s="222"/>
      <c r="N13" s="222"/>
      <c r="O13" s="222"/>
      <c r="P13" s="222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6"/>
      <c r="AL13" s="145"/>
    </row>
    <row r="14" spans="1:38" s="144" customFormat="1" ht="16.5" customHeight="1" x14ac:dyDescent="0.15">
      <c r="B14" s="284"/>
      <c r="C14" s="288" t="str">
        <f>[1]対策前!C14</f>
        <v>　　　一郎 様</v>
      </c>
      <c r="D14" s="289"/>
      <c r="E14" s="35"/>
      <c r="F14" s="221"/>
      <c r="G14" s="221"/>
      <c r="H14" s="221" t="s">
        <v>2</v>
      </c>
      <c r="I14" s="221"/>
      <c r="J14" s="221"/>
      <c r="K14" s="222"/>
      <c r="L14" s="221"/>
      <c r="M14" s="221"/>
      <c r="N14" s="221"/>
      <c r="O14" s="221"/>
      <c r="P14" s="223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6"/>
      <c r="AL14" s="145"/>
    </row>
    <row r="15" spans="1:38" s="144" customFormat="1" ht="16.5" customHeight="1" thickBot="1" x14ac:dyDescent="0.2">
      <c r="B15" s="285"/>
      <c r="C15" s="290" t="str">
        <f>[1]対策前!C15</f>
        <v>　　　二郎 様</v>
      </c>
      <c r="D15" s="291"/>
      <c r="E15" s="42"/>
      <c r="F15" s="224" t="s">
        <v>52</v>
      </c>
      <c r="G15" s="224"/>
      <c r="H15" s="224"/>
      <c r="I15" s="224"/>
      <c r="J15" s="224" t="s">
        <v>20</v>
      </c>
      <c r="K15" s="225"/>
      <c r="L15" s="224"/>
      <c r="M15" s="224"/>
      <c r="N15" s="224"/>
      <c r="O15" s="224"/>
      <c r="P15" s="224" t="s">
        <v>2</v>
      </c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A15" s="157"/>
      <c r="AB15" s="157"/>
      <c r="AC15" s="157"/>
      <c r="AD15" s="157"/>
      <c r="AE15" s="157"/>
      <c r="AF15" s="157"/>
      <c r="AG15" s="157"/>
      <c r="AH15" s="157"/>
      <c r="AI15" s="158"/>
      <c r="AL15" s="145"/>
    </row>
    <row r="16" spans="1:38" s="29" customFormat="1" ht="15.75" hidden="1" customHeight="1" x14ac:dyDescent="0.15">
      <c r="B16" s="264" t="s">
        <v>3</v>
      </c>
      <c r="C16" s="265"/>
      <c r="D16" s="48" t="s">
        <v>4</v>
      </c>
      <c r="E16" s="95" t="e">
        <f>[1]対策前!E16</f>
        <v>#REF!</v>
      </c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6"/>
      <c r="Z16" s="107"/>
      <c r="AA16" s="104"/>
      <c r="AB16" s="104"/>
      <c r="AC16" s="104"/>
      <c r="AD16" s="104"/>
      <c r="AE16" s="104"/>
      <c r="AF16" s="104"/>
      <c r="AG16" s="104"/>
      <c r="AH16" s="104"/>
      <c r="AI16" s="108"/>
      <c r="AL16" s="94"/>
    </row>
    <row r="17" spans="2:39" s="29" customFormat="1" ht="16.5" customHeight="1" x14ac:dyDescent="0.15">
      <c r="B17" s="304" t="s">
        <v>35</v>
      </c>
      <c r="C17" s="182" t="str">
        <f>[1]対策前!C17</f>
        <v>給与収入</v>
      </c>
      <c r="D17" s="183">
        <f>[1]対策前!D17</f>
        <v>0</v>
      </c>
      <c r="E17" s="184">
        <f>[2]対策前!E17</f>
        <v>654</v>
      </c>
      <c r="F17" s="184">
        <f>[2]対策前!F17</f>
        <v>654</v>
      </c>
      <c r="G17" s="184">
        <f>[2]対策前!G17</f>
        <v>654</v>
      </c>
      <c r="H17" s="184">
        <f>[2]対策前!H17</f>
        <v>654</v>
      </c>
      <c r="I17" s="184">
        <f>[2]対策前!I17</f>
        <v>654</v>
      </c>
      <c r="J17" s="184">
        <f>[2]対策前!J17</f>
        <v>654</v>
      </c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  <c r="W17" s="185"/>
      <c r="X17" s="185"/>
      <c r="Y17" s="185"/>
      <c r="Z17" s="185"/>
      <c r="AA17" s="185"/>
      <c r="AB17" s="185"/>
      <c r="AC17" s="185"/>
      <c r="AD17" s="185"/>
      <c r="AE17" s="185"/>
      <c r="AF17" s="185"/>
      <c r="AG17" s="185"/>
      <c r="AH17" s="185"/>
      <c r="AI17" s="186"/>
      <c r="AL17" s="94">
        <f>SUM(E17:AK17)</f>
        <v>3924</v>
      </c>
      <c r="AM17" s="96" t="str">
        <f>[1]対策前!AM17</f>
        <v>給与収入</v>
      </c>
    </row>
    <row r="18" spans="2:39" s="29" customFormat="1" ht="16.5" customHeight="1" x14ac:dyDescent="0.15">
      <c r="B18" s="305"/>
      <c r="C18" s="187" t="str">
        <f>対策前CF!C18</f>
        <v>老齢基礎年金　太郎様</v>
      </c>
      <c r="D18" s="188" t="str">
        <f>[1]対策前!D18</f>
        <v>－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90"/>
      <c r="O18" s="189"/>
      <c r="P18" s="189">
        <f>対策前CF!P18</f>
        <v>77</v>
      </c>
      <c r="Q18" s="189">
        <f>対策前CF!Q18</f>
        <v>77</v>
      </c>
      <c r="R18" s="189">
        <f>対策前CF!R18</f>
        <v>77</v>
      </c>
      <c r="S18" s="189">
        <f>対策前CF!S18</f>
        <v>77</v>
      </c>
      <c r="T18" s="189">
        <f>対策前CF!T18</f>
        <v>77</v>
      </c>
      <c r="U18" s="189">
        <f>対策前CF!U18</f>
        <v>77</v>
      </c>
      <c r="V18" s="189">
        <f>対策前CF!V18</f>
        <v>77</v>
      </c>
      <c r="W18" s="189">
        <f>対策前CF!W18</f>
        <v>77</v>
      </c>
      <c r="X18" s="189">
        <f>対策前CF!X18</f>
        <v>77</v>
      </c>
      <c r="Y18" s="189">
        <f>対策前CF!Y18</f>
        <v>77</v>
      </c>
      <c r="Z18" s="189">
        <f>対策前CF!Z18</f>
        <v>77</v>
      </c>
      <c r="AA18" s="189">
        <f>対策前CF!AA18</f>
        <v>77</v>
      </c>
      <c r="AB18" s="189">
        <f>対策前CF!AB18</f>
        <v>77</v>
      </c>
      <c r="AC18" s="189">
        <f>対策前CF!AC18</f>
        <v>77</v>
      </c>
      <c r="AD18" s="189">
        <f>対策前CF!AD18</f>
        <v>77</v>
      </c>
      <c r="AE18" s="189">
        <f>対策前CF!AE18</f>
        <v>77</v>
      </c>
      <c r="AF18" s="189">
        <f>対策前CF!AF18</f>
        <v>77</v>
      </c>
      <c r="AG18" s="189">
        <f>対策前CF!AG18</f>
        <v>77</v>
      </c>
      <c r="AH18" s="189">
        <f>対策前CF!AH18</f>
        <v>77</v>
      </c>
      <c r="AI18" s="191">
        <f>対策前CF!AI18</f>
        <v>77</v>
      </c>
      <c r="AL18" s="94">
        <f t="shared" ref="AL18:AL43" si="0">SUM(E18:AK18)</f>
        <v>1540</v>
      </c>
      <c r="AM18" s="97" t="str">
        <f>[1]対策前!AM18</f>
        <v>報酬比例部分・老齢厚生年金　太郎様</v>
      </c>
    </row>
    <row r="19" spans="2:39" s="29" customFormat="1" ht="16.5" customHeight="1" x14ac:dyDescent="0.15">
      <c r="B19" s="305"/>
      <c r="C19" s="187" t="str">
        <f>対策前CF!C19</f>
        <v>老齢厚生年金　太郎様</v>
      </c>
      <c r="D19" s="188" t="str">
        <f>[1]対策前!D19</f>
        <v>－</v>
      </c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>
        <f>対策前CF!P19</f>
        <v>130</v>
      </c>
      <c r="Q19" s="189">
        <f>対策前CF!Q19</f>
        <v>130</v>
      </c>
      <c r="R19" s="189">
        <f>対策前CF!R19</f>
        <v>130</v>
      </c>
      <c r="S19" s="189">
        <f>対策前CF!S19</f>
        <v>130</v>
      </c>
      <c r="T19" s="189">
        <f>対策前CF!T19</f>
        <v>130</v>
      </c>
      <c r="U19" s="189">
        <f>対策前CF!U19</f>
        <v>130</v>
      </c>
      <c r="V19" s="189">
        <f>対策前CF!V19</f>
        <v>130</v>
      </c>
      <c r="W19" s="189">
        <f>対策前CF!W19</f>
        <v>130</v>
      </c>
      <c r="X19" s="189">
        <f>対策前CF!X19</f>
        <v>130</v>
      </c>
      <c r="Y19" s="189">
        <f>対策前CF!Y19</f>
        <v>130</v>
      </c>
      <c r="Z19" s="189">
        <f>対策前CF!Z19</f>
        <v>130</v>
      </c>
      <c r="AA19" s="189">
        <f>対策前CF!AA19</f>
        <v>130</v>
      </c>
      <c r="AB19" s="189">
        <f>対策前CF!AB19</f>
        <v>130</v>
      </c>
      <c r="AC19" s="189">
        <f>対策前CF!AC19</f>
        <v>130</v>
      </c>
      <c r="AD19" s="189">
        <f>対策前CF!AD19</f>
        <v>130</v>
      </c>
      <c r="AE19" s="189">
        <f>対策前CF!AE19</f>
        <v>130</v>
      </c>
      <c r="AF19" s="189">
        <f>対策前CF!AF19</f>
        <v>130</v>
      </c>
      <c r="AG19" s="189">
        <f>対策前CF!AG19</f>
        <v>130</v>
      </c>
      <c r="AH19" s="189">
        <f>対策前CF!AH19</f>
        <v>130</v>
      </c>
      <c r="AI19" s="191">
        <f>対策前CF!AI19</f>
        <v>130</v>
      </c>
      <c r="AL19" s="94">
        <f t="shared" si="0"/>
        <v>2600</v>
      </c>
      <c r="AM19" s="97" t="str">
        <f>[1]対策前!AM19</f>
        <v>老齢基礎年金　　　　　　 　 太郎様</v>
      </c>
    </row>
    <row r="20" spans="2:39" s="29" customFormat="1" ht="16.5" customHeight="1" x14ac:dyDescent="0.15">
      <c r="B20" s="305"/>
      <c r="C20" s="187" t="str">
        <f>対策前CF!C20</f>
        <v>加給年金　    太郎様</v>
      </c>
      <c r="D20" s="188" t="str">
        <f>[1]対策前!D20</f>
        <v>－</v>
      </c>
      <c r="E20" s="189"/>
      <c r="F20" s="189"/>
      <c r="G20" s="189"/>
      <c r="H20" s="189"/>
      <c r="I20" s="189"/>
      <c r="J20" s="189"/>
      <c r="K20" s="189"/>
      <c r="L20" s="189"/>
      <c r="M20" s="189"/>
      <c r="N20" s="189"/>
      <c r="O20" s="189"/>
      <c r="P20" s="190">
        <f>[2]対策前!P20</f>
        <v>39</v>
      </c>
      <c r="Q20" s="190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92"/>
      <c r="AD20" s="192"/>
      <c r="AE20" s="192"/>
      <c r="AF20" s="192"/>
      <c r="AG20" s="192"/>
      <c r="AH20" s="192"/>
      <c r="AI20" s="191"/>
      <c r="AL20" s="94">
        <f t="shared" si="0"/>
        <v>39</v>
      </c>
      <c r="AM20" s="97" t="str">
        <f>[1]対策前!AM20</f>
        <v>加給年金　　　　　　　　    太郎様</v>
      </c>
    </row>
    <row r="21" spans="2:39" s="29" customFormat="1" ht="16.5" customHeight="1" x14ac:dyDescent="0.15">
      <c r="B21" s="305"/>
      <c r="C21" s="187" t="str">
        <f>対策前CF!C21</f>
        <v>老齢基礎年金　花子様</v>
      </c>
      <c r="D21" s="188" t="str">
        <f>[1]対策前!D22</f>
        <v>－</v>
      </c>
      <c r="E21" s="189"/>
      <c r="F21" s="189"/>
      <c r="G21" s="189"/>
      <c r="H21" s="189"/>
      <c r="I21" s="189"/>
      <c r="J21" s="189"/>
      <c r="K21" s="189"/>
      <c r="L21" s="189"/>
      <c r="M21" s="189"/>
      <c r="N21" s="189"/>
      <c r="O21" s="189"/>
      <c r="P21" s="189"/>
      <c r="Q21" s="189">
        <f>対策前CF!Q21</f>
        <v>70</v>
      </c>
      <c r="R21" s="189">
        <f>対策前CF!R21</f>
        <v>70</v>
      </c>
      <c r="S21" s="189">
        <f>対策前CF!S21</f>
        <v>70</v>
      </c>
      <c r="T21" s="189">
        <f>対策前CF!T21</f>
        <v>70</v>
      </c>
      <c r="U21" s="189">
        <f>対策前CF!U21</f>
        <v>70</v>
      </c>
      <c r="V21" s="189">
        <f>対策前CF!V21</f>
        <v>70</v>
      </c>
      <c r="W21" s="189">
        <f>対策前CF!W21</f>
        <v>70</v>
      </c>
      <c r="X21" s="189">
        <f>対策前CF!X21</f>
        <v>70</v>
      </c>
      <c r="Y21" s="189">
        <f>対策前CF!Y21</f>
        <v>70</v>
      </c>
      <c r="Z21" s="189">
        <f>対策前CF!Z21</f>
        <v>70</v>
      </c>
      <c r="AA21" s="189">
        <f>対策前CF!AA21</f>
        <v>70</v>
      </c>
      <c r="AB21" s="189">
        <f>対策前CF!AB21</f>
        <v>70</v>
      </c>
      <c r="AC21" s="189">
        <f>対策前CF!AC21</f>
        <v>70</v>
      </c>
      <c r="AD21" s="189">
        <f>対策前CF!AD21</f>
        <v>70</v>
      </c>
      <c r="AE21" s="189">
        <f>対策前CF!AE21</f>
        <v>70</v>
      </c>
      <c r="AF21" s="189">
        <f>対策前CF!AF21</f>
        <v>70</v>
      </c>
      <c r="AG21" s="189">
        <f>対策前CF!AG21</f>
        <v>70</v>
      </c>
      <c r="AH21" s="189">
        <f>対策前CF!AH21</f>
        <v>70</v>
      </c>
      <c r="AI21" s="191">
        <f>対策前CF!AI21</f>
        <v>70</v>
      </c>
      <c r="AL21" s="94">
        <f t="shared" si="0"/>
        <v>1330</v>
      </c>
      <c r="AM21" s="97" t="str">
        <f>[1]対策前!AM22</f>
        <v>老齢基礎年金　　　　　　　　花子様</v>
      </c>
    </row>
    <row r="22" spans="2:39" s="29" customFormat="1" ht="16.5" customHeight="1" x14ac:dyDescent="0.15">
      <c r="B22" s="305"/>
      <c r="C22" s="187" t="str">
        <f>対策前CF!C22</f>
        <v>老齢厚生年金　花子様</v>
      </c>
      <c r="D22" s="188" t="str">
        <f>[1]対策前!D23</f>
        <v>－</v>
      </c>
      <c r="E22" s="189"/>
      <c r="F22" s="189"/>
      <c r="G22" s="189"/>
      <c r="H22" s="189"/>
      <c r="I22" s="189"/>
      <c r="J22" s="189"/>
      <c r="K22" s="189"/>
      <c r="L22" s="189"/>
      <c r="M22" s="190"/>
      <c r="N22" s="190"/>
      <c r="O22" s="190"/>
      <c r="P22" s="190"/>
      <c r="Q22" s="190">
        <f>[2]対策前!Q23</f>
        <v>6</v>
      </c>
      <c r="R22" s="190">
        <f>[2]対策前!R23</f>
        <v>6</v>
      </c>
      <c r="S22" s="190">
        <f>[2]対策前!S23</f>
        <v>6</v>
      </c>
      <c r="T22" s="190">
        <f>[2]対策前!T23</f>
        <v>6</v>
      </c>
      <c r="U22" s="190">
        <f>[2]対策前!U23</f>
        <v>6</v>
      </c>
      <c r="V22" s="190">
        <f>[2]対策前!V23</f>
        <v>6</v>
      </c>
      <c r="W22" s="190">
        <f>[2]対策前!W23</f>
        <v>6</v>
      </c>
      <c r="X22" s="190">
        <f>[2]対策前!X23</f>
        <v>6</v>
      </c>
      <c r="Y22" s="190">
        <f>[2]対策前!Y23</f>
        <v>6</v>
      </c>
      <c r="Z22" s="190">
        <f>[2]対策前!Z23</f>
        <v>6</v>
      </c>
      <c r="AA22" s="190">
        <f>[2]対策前!AA23</f>
        <v>6</v>
      </c>
      <c r="AB22" s="190">
        <f>[2]対策前!AB23</f>
        <v>6</v>
      </c>
      <c r="AC22" s="190">
        <f>[2]対策前!AC23</f>
        <v>6</v>
      </c>
      <c r="AD22" s="190">
        <f>[2]対策前!AD23</f>
        <v>6</v>
      </c>
      <c r="AE22" s="190">
        <f>[2]対策前!AE23</f>
        <v>6</v>
      </c>
      <c r="AF22" s="190">
        <f>[2]対策前!AF23</f>
        <v>6</v>
      </c>
      <c r="AG22" s="190">
        <f>[2]対策前!AG23</f>
        <v>6</v>
      </c>
      <c r="AH22" s="190">
        <f>[2]対策前!AH23</f>
        <v>6</v>
      </c>
      <c r="AI22" s="193">
        <f>[2]対策前!AI23</f>
        <v>6</v>
      </c>
      <c r="AL22" s="94">
        <f t="shared" si="0"/>
        <v>114</v>
      </c>
      <c r="AM22" s="97" t="str">
        <f>[1]対策前!AM23</f>
        <v>報酬比例部分・老齢厚生年金　花子様</v>
      </c>
    </row>
    <row r="23" spans="2:39" s="29" customFormat="1" ht="16.5" customHeight="1" x14ac:dyDescent="0.15">
      <c r="B23" s="305"/>
      <c r="C23" s="187" t="str">
        <f>[1]対策前!C24</f>
        <v>個人年金保険</v>
      </c>
      <c r="D23" s="188" t="str">
        <f>[1]対策前!D24</f>
        <v>－</v>
      </c>
      <c r="E23" s="189"/>
      <c r="F23" s="189"/>
      <c r="G23" s="189"/>
      <c r="H23" s="189"/>
      <c r="I23" s="189"/>
      <c r="J23" s="189"/>
      <c r="K23" s="189">
        <f>[2]対策前!K24</f>
        <v>52</v>
      </c>
      <c r="L23" s="189">
        <f>[2]対策前!L24</f>
        <v>52</v>
      </c>
      <c r="M23" s="189">
        <f>[2]対策前!M24</f>
        <v>52</v>
      </c>
      <c r="N23" s="189">
        <f>[2]対策前!N24</f>
        <v>52</v>
      </c>
      <c r="O23" s="189">
        <f>[2]対策前!O24</f>
        <v>52</v>
      </c>
      <c r="P23" s="189">
        <f>[2]対策前!P24</f>
        <v>52</v>
      </c>
      <c r="Q23" s="189">
        <f>[2]対策前!Q24</f>
        <v>52</v>
      </c>
      <c r="R23" s="189">
        <f>[2]対策前!R24</f>
        <v>52</v>
      </c>
      <c r="S23" s="189">
        <f>[2]対策前!S24</f>
        <v>52</v>
      </c>
      <c r="T23" s="189">
        <f>[2]対策前!T24</f>
        <v>52</v>
      </c>
      <c r="U23" s="189">
        <f>[2]対策前!U24</f>
        <v>52</v>
      </c>
      <c r="V23" s="189">
        <f>[2]対策前!V24</f>
        <v>52</v>
      </c>
      <c r="W23" s="189">
        <f>[2]対策前!W24</f>
        <v>52</v>
      </c>
      <c r="X23" s="189">
        <f>[2]対策前!X24</f>
        <v>52</v>
      </c>
      <c r="Y23" s="189">
        <f>[2]対策前!Y24</f>
        <v>52</v>
      </c>
      <c r="Z23" s="189"/>
      <c r="AA23" s="189"/>
      <c r="AB23" s="189"/>
      <c r="AC23" s="189"/>
      <c r="AD23" s="189"/>
      <c r="AE23" s="189"/>
      <c r="AF23" s="189"/>
      <c r="AG23" s="189"/>
      <c r="AH23" s="189"/>
      <c r="AI23" s="191"/>
      <c r="AL23" s="94">
        <f t="shared" si="0"/>
        <v>780</v>
      </c>
      <c r="AM23" s="97" t="str">
        <f>[1]対策前!AM24</f>
        <v>個人年金保険</v>
      </c>
    </row>
    <row r="24" spans="2:39" s="29" customFormat="1" ht="16.5" customHeight="1" x14ac:dyDescent="0.15">
      <c r="B24" s="305"/>
      <c r="C24" s="187" t="str">
        <f>[1]対策前!C25</f>
        <v>退職金</v>
      </c>
      <c r="D24" s="188" t="str">
        <f>[1]対策前!D25</f>
        <v>－</v>
      </c>
      <c r="E24" s="194"/>
      <c r="F24" s="194"/>
      <c r="G24" s="194"/>
      <c r="H24" s="194"/>
      <c r="I24" s="194"/>
      <c r="J24" s="194"/>
      <c r="K24" s="189">
        <f>[2]対策前!K25</f>
        <v>2742</v>
      </c>
      <c r="L24" s="194"/>
      <c r="M24" s="194"/>
      <c r="N24" s="194"/>
      <c r="O24" s="194"/>
      <c r="P24" s="194"/>
      <c r="Q24" s="194"/>
      <c r="R24" s="194"/>
      <c r="S24" s="194"/>
      <c r="T24" s="194"/>
      <c r="U24" s="194"/>
      <c r="V24" s="194"/>
      <c r="W24" s="194"/>
      <c r="X24" s="194"/>
      <c r="Y24" s="194"/>
      <c r="Z24" s="194"/>
      <c r="AA24" s="194"/>
      <c r="AB24" s="194"/>
      <c r="AC24" s="194"/>
      <c r="AD24" s="194"/>
      <c r="AE24" s="194"/>
      <c r="AF24" s="194"/>
      <c r="AG24" s="194"/>
      <c r="AH24" s="194"/>
      <c r="AI24" s="195"/>
      <c r="AL24" s="94">
        <f t="shared" si="0"/>
        <v>2742</v>
      </c>
      <c r="AM24" s="98" t="str">
        <f>[1]対策前!AM25</f>
        <v>退職金</v>
      </c>
    </row>
    <row r="25" spans="2:39" s="55" customFormat="1" ht="16.5" customHeight="1" thickBot="1" x14ac:dyDescent="0.2">
      <c r="B25" s="306"/>
      <c r="C25" s="307" t="s">
        <v>6</v>
      </c>
      <c r="D25" s="308"/>
      <c r="E25" s="196">
        <f t="shared" ref="E25:AI25" si="1">SUM(E17:E24)</f>
        <v>654</v>
      </c>
      <c r="F25" s="197">
        <f t="shared" si="1"/>
        <v>654</v>
      </c>
      <c r="G25" s="197">
        <f t="shared" si="1"/>
        <v>654</v>
      </c>
      <c r="H25" s="197">
        <f t="shared" si="1"/>
        <v>654</v>
      </c>
      <c r="I25" s="197">
        <f t="shared" si="1"/>
        <v>654</v>
      </c>
      <c r="J25" s="197">
        <f t="shared" si="1"/>
        <v>654</v>
      </c>
      <c r="K25" s="197">
        <f t="shared" si="1"/>
        <v>2794</v>
      </c>
      <c r="L25" s="197">
        <f t="shared" si="1"/>
        <v>52</v>
      </c>
      <c r="M25" s="197">
        <f t="shared" si="1"/>
        <v>52</v>
      </c>
      <c r="N25" s="197">
        <f t="shared" si="1"/>
        <v>52</v>
      </c>
      <c r="O25" s="197">
        <f t="shared" si="1"/>
        <v>52</v>
      </c>
      <c r="P25" s="197">
        <f t="shared" si="1"/>
        <v>298</v>
      </c>
      <c r="Q25" s="197">
        <f t="shared" si="1"/>
        <v>335</v>
      </c>
      <c r="R25" s="197">
        <f t="shared" si="1"/>
        <v>335</v>
      </c>
      <c r="S25" s="197">
        <f t="shared" si="1"/>
        <v>335</v>
      </c>
      <c r="T25" s="197">
        <f t="shared" si="1"/>
        <v>335</v>
      </c>
      <c r="U25" s="197">
        <f t="shared" si="1"/>
        <v>335</v>
      </c>
      <c r="V25" s="197">
        <f t="shared" si="1"/>
        <v>335</v>
      </c>
      <c r="W25" s="197">
        <f t="shared" si="1"/>
        <v>335</v>
      </c>
      <c r="X25" s="197">
        <f t="shared" si="1"/>
        <v>335</v>
      </c>
      <c r="Y25" s="197">
        <f t="shared" si="1"/>
        <v>335</v>
      </c>
      <c r="Z25" s="197">
        <f t="shared" si="1"/>
        <v>283</v>
      </c>
      <c r="AA25" s="197">
        <f t="shared" si="1"/>
        <v>283</v>
      </c>
      <c r="AB25" s="197">
        <f t="shared" si="1"/>
        <v>283</v>
      </c>
      <c r="AC25" s="197">
        <f t="shared" si="1"/>
        <v>283</v>
      </c>
      <c r="AD25" s="197">
        <f t="shared" si="1"/>
        <v>283</v>
      </c>
      <c r="AE25" s="197">
        <f t="shared" si="1"/>
        <v>283</v>
      </c>
      <c r="AF25" s="197">
        <f t="shared" si="1"/>
        <v>283</v>
      </c>
      <c r="AG25" s="197">
        <f t="shared" si="1"/>
        <v>283</v>
      </c>
      <c r="AH25" s="197">
        <f t="shared" si="1"/>
        <v>283</v>
      </c>
      <c r="AI25" s="198">
        <f t="shared" si="1"/>
        <v>283</v>
      </c>
      <c r="AL25" s="94">
        <f>SUM(AL17:AL24)</f>
        <v>13069</v>
      </c>
      <c r="AM25" s="50"/>
    </row>
    <row r="26" spans="2:39" s="29" customFormat="1" ht="16.5" customHeight="1" x14ac:dyDescent="0.15">
      <c r="B26" s="309" t="s">
        <v>36</v>
      </c>
      <c r="C26" s="199" t="str">
        <f>[1]対策前!C27</f>
        <v>基本生活費</v>
      </c>
      <c r="D26" s="201">
        <f>[1]対策前!D27</f>
        <v>0.01</v>
      </c>
      <c r="E26" s="203">
        <f>[2]対策前!E27</f>
        <v>284</v>
      </c>
      <c r="F26" s="212"/>
      <c r="G26" s="212"/>
      <c r="H26" s="212"/>
      <c r="I26" s="212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3"/>
      <c r="AL26" s="94">
        <f t="shared" si="0"/>
        <v>284</v>
      </c>
      <c r="AM26" s="96" t="str">
        <f>[1]対策前!AM27</f>
        <v>基本生活費</v>
      </c>
    </row>
    <row r="27" spans="2:39" s="29" customFormat="1" ht="16.5" customHeight="1" x14ac:dyDescent="0.15">
      <c r="B27" s="310"/>
      <c r="C27" s="187" t="str">
        <f>[1]対策前!C28</f>
        <v>住宅ローン</v>
      </c>
      <c r="D27" s="188" t="str">
        <f>[1]対策前!D28</f>
        <v>－</v>
      </c>
      <c r="E27" s="189">
        <f>[2]対策前!E28</f>
        <v>108</v>
      </c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4"/>
      <c r="AI27" s="215"/>
      <c r="AL27" s="94">
        <f t="shared" si="0"/>
        <v>108</v>
      </c>
      <c r="AM27" s="97" t="str">
        <f>[1]対策前!AM28</f>
        <v>住宅ローン</v>
      </c>
    </row>
    <row r="28" spans="2:39" s="57" customFormat="1" ht="16.5" customHeight="1" x14ac:dyDescent="0.15">
      <c r="B28" s="310"/>
      <c r="C28" s="187" t="str">
        <f>[1]対策前!C29</f>
        <v>住宅維持費</v>
      </c>
      <c r="D28" s="188">
        <f>[1]対策前!D29</f>
        <v>0.01</v>
      </c>
      <c r="E28" s="189">
        <f>[2]対策前!E29</f>
        <v>24</v>
      </c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214"/>
      <c r="AA28" s="214"/>
      <c r="AB28" s="214"/>
      <c r="AC28" s="214"/>
      <c r="AD28" s="214"/>
      <c r="AE28" s="214"/>
      <c r="AF28" s="214"/>
      <c r="AG28" s="214"/>
      <c r="AH28" s="214"/>
      <c r="AI28" s="215"/>
      <c r="AL28" s="94">
        <f t="shared" si="0"/>
        <v>24</v>
      </c>
      <c r="AM28" s="97" t="str">
        <f>[1]対策前!AM29</f>
        <v>住宅維持費</v>
      </c>
    </row>
    <row r="29" spans="2:39" s="29" customFormat="1" ht="16.5" customHeight="1" x14ac:dyDescent="0.15">
      <c r="B29" s="310"/>
      <c r="C29" s="187" t="str">
        <f>[1]対策前!C30</f>
        <v>教育費</v>
      </c>
      <c r="D29" s="188" t="str">
        <f>[1]対策前!D30</f>
        <v>－</v>
      </c>
      <c r="E29" s="189">
        <f>[2]対策前!E30</f>
        <v>63</v>
      </c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4"/>
      <c r="X29" s="214"/>
      <c r="Y29" s="214"/>
      <c r="Z29" s="214"/>
      <c r="AA29" s="214"/>
      <c r="AB29" s="214"/>
      <c r="AC29" s="214"/>
      <c r="AD29" s="214"/>
      <c r="AE29" s="214"/>
      <c r="AF29" s="214"/>
      <c r="AG29" s="214"/>
      <c r="AH29" s="214"/>
      <c r="AI29" s="215"/>
      <c r="AL29" s="94">
        <f t="shared" si="0"/>
        <v>63</v>
      </c>
      <c r="AM29" s="97" t="str">
        <f>[1]対策前!AM30</f>
        <v>教育費</v>
      </c>
    </row>
    <row r="30" spans="2:39" s="129" customFormat="1" ht="16.5" customHeight="1" x14ac:dyDescent="0.15">
      <c r="B30" s="310"/>
      <c r="C30" s="147" t="s">
        <v>66</v>
      </c>
      <c r="D30" s="188" t="str">
        <f>[1]対策前!D31</f>
        <v>－</v>
      </c>
      <c r="E30" s="189">
        <f>[2]対策前!E31</f>
        <v>21</v>
      </c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S30" s="214"/>
      <c r="T30" s="214"/>
      <c r="U30" s="214"/>
      <c r="V30" s="214"/>
      <c r="W30" s="214"/>
      <c r="X30" s="214"/>
      <c r="Y30" s="214"/>
      <c r="Z30" s="214"/>
      <c r="AA30" s="214"/>
      <c r="AB30" s="214"/>
      <c r="AC30" s="214"/>
      <c r="AD30" s="214"/>
      <c r="AE30" s="214"/>
      <c r="AF30" s="214"/>
      <c r="AG30" s="214"/>
      <c r="AH30" s="214"/>
      <c r="AI30" s="215"/>
      <c r="AL30" s="94">
        <f t="shared" si="0"/>
        <v>21</v>
      </c>
      <c r="AM30" s="142" t="s">
        <v>48</v>
      </c>
    </row>
    <row r="31" spans="2:39" s="129" customFormat="1" ht="16.5" customHeight="1" x14ac:dyDescent="0.15">
      <c r="B31" s="310"/>
      <c r="C31" s="147" t="s">
        <v>66</v>
      </c>
      <c r="D31" s="188" t="str">
        <f>[1]対策前!D32</f>
        <v>－</v>
      </c>
      <c r="E31" s="189">
        <f>[2]対策前!E32</f>
        <v>24</v>
      </c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  <c r="T31" s="214"/>
      <c r="U31" s="214"/>
      <c r="V31" s="214"/>
      <c r="W31" s="214"/>
      <c r="X31" s="214"/>
      <c r="Y31" s="214"/>
      <c r="Z31" s="214"/>
      <c r="AA31" s="214"/>
      <c r="AB31" s="214"/>
      <c r="AC31" s="214"/>
      <c r="AD31" s="214"/>
      <c r="AE31" s="214"/>
      <c r="AF31" s="214"/>
      <c r="AG31" s="214"/>
      <c r="AH31" s="214"/>
      <c r="AI31" s="215"/>
      <c r="AL31" s="94">
        <f t="shared" si="0"/>
        <v>24</v>
      </c>
      <c r="AM31" s="128" t="s">
        <v>43</v>
      </c>
    </row>
    <row r="32" spans="2:39" s="129" customFormat="1" ht="16.5" customHeight="1" x14ac:dyDescent="0.15">
      <c r="B32" s="310"/>
      <c r="C32" s="147" t="s">
        <v>66</v>
      </c>
      <c r="D32" s="188" t="str">
        <f>[1]対策前!D33</f>
        <v>－</v>
      </c>
      <c r="E32" s="189">
        <f>[2]対策前!E33</f>
        <v>2</v>
      </c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 s="214"/>
      <c r="T32" s="214"/>
      <c r="U32" s="214"/>
      <c r="V32" s="214"/>
      <c r="W32" s="214"/>
      <c r="X32" s="214"/>
      <c r="Y32" s="214"/>
      <c r="Z32" s="214"/>
      <c r="AA32" s="214"/>
      <c r="AB32" s="214"/>
      <c r="AC32" s="214"/>
      <c r="AD32" s="214"/>
      <c r="AE32" s="214"/>
      <c r="AF32" s="214"/>
      <c r="AG32" s="214"/>
      <c r="AH32" s="214"/>
      <c r="AI32" s="215"/>
      <c r="AL32" s="94">
        <f t="shared" si="0"/>
        <v>2</v>
      </c>
      <c r="AM32" s="142" t="s">
        <v>49</v>
      </c>
    </row>
    <row r="33" spans="2:44" s="129" customFormat="1" ht="16.5" customHeight="1" x14ac:dyDescent="0.15">
      <c r="B33" s="310"/>
      <c r="C33" s="200" t="str">
        <f>[1]対策前!C34</f>
        <v>損害保険料（火災保険）</v>
      </c>
      <c r="D33" s="188" t="str">
        <f>[1]対策前!D34</f>
        <v>－</v>
      </c>
      <c r="E33" s="189">
        <f>[2]対策前!E34</f>
        <v>2</v>
      </c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 s="214"/>
      <c r="T33" s="214"/>
      <c r="U33" s="214"/>
      <c r="V33" s="214"/>
      <c r="W33" s="214"/>
      <c r="X33" s="214"/>
      <c r="Y33" s="214"/>
      <c r="Z33" s="214"/>
      <c r="AA33" s="214"/>
      <c r="AB33" s="214"/>
      <c r="AC33" s="214"/>
      <c r="AD33" s="214"/>
      <c r="AE33" s="214"/>
      <c r="AF33" s="214"/>
      <c r="AG33" s="214"/>
      <c r="AH33" s="214"/>
      <c r="AI33" s="215"/>
      <c r="AL33" s="94">
        <f t="shared" si="0"/>
        <v>2</v>
      </c>
      <c r="AM33" s="143" t="str">
        <f>[1]対策前!AM34</f>
        <v>損害保険料（火災保険）</v>
      </c>
    </row>
    <row r="34" spans="2:44" s="129" customFormat="1" ht="16.5" customHeight="1" x14ac:dyDescent="0.15">
      <c r="B34" s="310"/>
      <c r="C34" s="200" t="str">
        <f>[1]対策前!C35</f>
        <v>損害保険料（地震保険）</v>
      </c>
      <c r="D34" s="188" t="str">
        <f>[1]対策前!D35</f>
        <v>－</v>
      </c>
      <c r="E34" s="189">
        <f>[2]対策前!E35</f>
        <v>2</v>
      </c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 s="214"/>
      <c r="T34" s="214"/>
      <c r="U34" s="214"/>
      <c r="V34" s="214"/>
      <c r="W34" s="214"/>
      <c r="X34" s="214"/>
      <c r="Y34" s="214"/>
      <c r="Z34" s="214"/>
      <c r="AA34" s="214"/>
      <c r="AB34" s="214"/>
      <c r="AC34" s="214"/>
      <c r="AD34" s="214"/>
      <c r="AE34" s="214"/>
      <c r="AF34" s="214"/>
      <c r="AG34" s="214"/>
      <c r="AH34" s="214"/>
      <c r="AI34" s="215"/>
      <c r="AL34" s="94">
        <f t="shared" si="0"/>
        <v>2</v>
      </c>
      <c r="AM34" s="143" t="str">
        <f>[1]対策前!AM35</f>
        <v>損害保険料（地震保険）</v>
      </c>
    </row>
    <row r="35" spans="2:44" s="129" customFormat="1" ht="16.5" customHeight="1" x14ac:dyDescent="0.15">
      <c r="B35" s="310"/>
      <c r="C35" s="200" t="str">
        <f>[1]対策前!C36</f>
        <v>損害保険料（自動車保険）</v>
      </c>
      <c r="D35" s="188" t="str">
        <f>[1]対策前!D36</f>
        <v>－</v>
      </c>
      <c r="E35" s="189">
        <f>[2]対策前!E36</f>
        <v>5</v>
      </c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5"/>
      <c r="AL35" s="94">
        <f t="shared" si="0"/>
        <v>5</v>
      </c>
      <c r="AM35" s="143" t="str">
        <f>[1]対策前!AM36</f>
        <v>損害保険料（自動車保険）</v>
      </c>
    </row>
    <row r="36" spans="2:44" s="129" customFormat="1" ht="16.5" customHeight="1" x14ac:dyDescent="0.15">
      <c r="B36" s="310"/>
      <c r="C36" s="200" t="str">
        <f>[1]対策前!C37</f>
        <v>車の維持費</v>
      </c>
      <c r="D36" s="188">
        <f>[1]対策前!D37</f>
        <v>0.01</v>
      </c>
      <c r="E36" s="189">
        <f>[2]対策前!E37</f>
        <v>25</v>
      </c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214"/>
      <c r="AB36" s="214"/>
      <c r="AC36" s="214"/>
      <c r="AD36" s="214"/>
      <c r="AE36" s="214"/>
      <c r="AF36" s="214"/>
      <c r="AG36" s="214"/>
      <c r="AH36" s="214"/>
      <c r="AI36" s="215"/>
      <c r="AL36" s="94">
        <f t="shared" si="0"/>
        <v>25</v>
      </c>
      <c r="AM36" s="143" t="str">
        <f>[1]対策前!AM37</f>
        <v>車の維持費</v>
      </c>
    </row>
    <row r="37" spans="2:44" s="29" customFormat="1" ht="16.5" customHeight="1" x14ac:dyDescent="0.15">
      <c r="B37" s="310"/>
      <c r="C37" s="200" t="str">
        <f>[1]対策前!C38</f>
        <v>車の買換え</v>
      </c>
      <c r="D37" s="188">
        <f>[1]対策前!D38</f>
        <v>0.01</v>
      </c>
      <c r="E37" s="189"/>
      <c r="F37" s="214"/>
      <c r="G37" s="214"/>
      <c r="H37" s="214"/>
      <c r="I37" s="216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214"/>
      <c r="AB37" s="214"/>
      <c r="AC37" s="214"/>
      <c r="AD37" s="214"/>
      <c r="AE37" s="214"/>
      <c r="AF37" s="214"/>
      <c r="AG37" s="214"/>
      <c r="AH37" s="214"/>
      <c r="AI37" s="215"/>
      <c r="AL37" s="94">
        <f t="shared" si="0"/>
        <v>0</v>
      </c>
      <c r="AM37" s="143" t="str">
        <f>[1]対策前!AM38</f>
        <v>車の買換え</v>
      </c>
    </row>
    <row r="38" spans="2:44" s="29" customFormat="1" ht="16.5" customHeight="1" x14ac:dyDescent="0.15">
      <c r="B38" s="310"/>
      <c r="C38" s="200" t="str">
        <f>[1]対策前!C39</f>
        <v>レジャー費</v>
      </c>
      <c r="D38" s="188">
        <f>[1]対策前!D39</f>
        <v>0.01</v>
      </c>
      <c r="E38" s="189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4"/>
      <c r="AC38" s="214"/>
      <c r="AD38" s="214"/>
      <c r="AE38" s="214"/>
      <c r="AF38" s="214"/>
      <c r="AG38" s="214"/>
      <c r="AH38" s="214"/>
      <c r="AI38" s="215"/>
      <c r="AL38" s="94">
        <f t="shared" si="0"/>
        <v>0</v>
      </c>
      <c r="AM38" s="143" t="str">
        <f>[1]対策前!AM39</f>
        <v>レジャー費</v>
      </c>
    </row>
    <row r="39" spans="2:44" s="29" customFormat="1" ht="16.5" customHeight="1" x14ac:dyDescent="0.15">
      <c r="B39" s="310"/>
      <c r="C39" s="200" t="str">
        <f>[1]対策前!C40</f>
        <v>結婚資金援助</v>
      </c>
      <c r="D39" s="188">
        <f>[1]対策前!D40</f>
        <v>0.01</v>
      </c>
      <c r="E39" s="189"/>
      <c r="F39" s="214"/>
      <c r="G39" s="214"/>
      <c r="H39" s="214"/>
      <c r="I39" s="214"/>
      <c r="J39" s="214"/>
      <c r="K39" s="214"/>
      <c r="L39" s="214"/>
      <c r="M39" s="214"/>
      <c r="N39" s="214"/>
      <c r="O39" s="214"/>
      <c r="P39" s="214"/>
      <c r="Q39" s="214"/>
      <c r="R39" s="214"/>
      <c r="S39" s="214"/>
      <c r="T39" s="214"/>
      <c r="U39" s="214"/>
      <c r="V39" s="214"/>
      <c r="W39" s="214"/>
      <c r="X39" s="214"/>
      <c r="Y39" s="214"/>
      <c r="Z39" s="214"/>
      <c r="AA39" s="214"/>
      <c r="AB39" s="214"/>
      <c r="AC39" s="214"/>
      <c r="AD39" s="214"/>
      <c r="AE39" s="214"/>
      <c r="AF39" s="214"/>
      <c r="AG39" s="214"/>
      <c r="AH39" s="214"/>
      <c r="AI39" s="215"/>
      <c r="AL39" s="94">
        <f t="shared" si="0"/>
        <v>0</v>
      </c>
      <c r="AM39" s="143" t="str">
        <f>[1]対策前!AM40</f>
        <v>結婚資金援助</v>
      </c>
    </row>
    <row r="40" spans="2:44" s="29" customFormat="1" ht="16.5" customHeight="1" x14ac:dyDescent="0.15">
      <c r="B40" s="310"/>
      <c r="C40" s="200" t="str">
        <f>[1]対策前!C41</f>
        <v>バリアフリー化工事</v>
      </c>
      <c r="D40" s="188">
        <f>[1]対策前!D41</f>
        <v>0.01</v>
      </c>
      <c r="E40" s="189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6"/>
      <c r="Q40" s="214"/>
      <c r="R40" s="214"/>
      <c r="S40" s="214"/>
      <c r="T40" s="214"/>
      <c r="U40" s="214"/>
      <c r="V40" s="214"/>
      <c r="W40" s="214"/>
      <c r="X40" s="214"/>
      <c r="Y40" s="214"/>
      <c r="Z40" s="214"/>
      <c r="AA40" s="214"/>
      <c r="AB40" s="214"/>
      <c r="AC40" s="214"/>
      <c r="AD40" s="214"/>
      <c r="AE40" s="214"/>
      <c r="AF40" s="214"/>
      <c r="AG40" s="214"/>
      <c r="AH40" s="214"/>
      <c r="AI40" s="215"/>
      <c r="AL40" s="94">
        <f t="shared" si="0"/>
        <v>0</v>
      </c>
      <c r="AM40" s="143" t="str">
        <f>[1]対策前!AM41</f>
        <v>バリアフリー化工事</v>
      </c>
    </row>
    <row r="41" spans="2:44" s="29" customFormat="1" ht="16.5" customHeight="1" x14ac:dyDescent="0.15">
      <c r="B41" s="310"/>
      <c r="C41" s="187" t="s">
        <v>55</v>
      </c>
      <c r="D41" s="202"/>
      <c r="E41" s="189"/>
      <c r="F41" s="214"/>
      <c r="G41" s="214"/>
      <c r="H41" s="214"/>
      <c r="I41" s="214"/>
      <c r="J41" s="214"/>
      <c r="K41" s="214"/>
      <c r="L41" s="214"/>
      <c r="M41" s="214"/>
      <c r="N41" s="214"/>
      <c r="O41" s="214"/>
      <c r="P41" s="214"/>
      <c r="Q41" s="214"/>
      <c r="R41" s="214"/>
      <c r="S41" s="214"/>
      <c r="T41" s="214"/>
      <c r="U41" s="214"/>
      <c r="V41" s="214"/>
      <c r="W41" s="214"/>
      <c r="X41" s="214"/>
      <c r="Y41" s="214"/>
      <c r="Z41" s="214"/>
      <c r="AA41" s="214"/>
      <c r="AB41" s="214"/>
      <c r="AC41" s="214"/>
      <c r="AD41" s="214"/>
      <c r="AE41" s="214"/>
      <c r="AF41" s="214"/>
      <c r="AG41" s="214"/>
      <c r="AH41" s="214"/>
      <c r="AI41" s="215"/>
      <c r="AJ41" s="129"/>
      <c r="AK41" s="129"/>
      <c r="AL41" s="94">
        <f t="shared" si="0"/>
        <v>0</v>
      </c>
      <c r="AM41" s="51" t="s">
        <v>55</v>
      </c>
      <c r="AN41" s="129"/>
      <c r="AO41" s="129"/>
      <c r="AP41" s="129"/>
      <c r="AQ41" s="129"/>
      <c r="AR41" s="129"/>
    </row>
    <row r="42" spans="2:44" s="29" customFormat="1" ht="16.5" customHeight="1" x14ac:dyDescent="0.15">
      <c r="B42" s="310"/>
      <c r="C42" s="148"/>
      <c r="D42" s="149"/>
      <c r="E42" s="189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214"/>
      <c r="W42" s="214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215"/>
      <c r="AJ42" s="129"/>
      <c r="AK42" s="129"/>
      <c r="AL42" s="94">
        <f t="shared" si="0"/>
        <v>0</v>
      </c>
      <c r="AM42" s="51"/>
      <c r="AN42" s="129"/>
      <c r="AO42" s="129"/>
      <c r="AP42" s="129"/>
      <c r="AQ42" s="129"/>
      <c r="AR42" s="129"/>
    </row>
    <row r="43" spans="2:44" s="29" customFormat="1" ht="16.5" customHeight="1" x14ac:dyDescent="0.15">
      <c r="B43" s="310"/>
      <c r="C43" s="150"/>
      <c r="D43" s="151"/>
      <c r="E43" s="204"/>
      <c r="F43" s="217"/>
      <c r="G43" s="217"/>
      <c r="H43" s="217"/>
      <c r="I43" s="217"/>
      <c r="J43" s="217"/>
      <c r="K43" s="217"/>
      <c r="L43" s="217"/>
      <c r="M43" s="217"/>
      <c r="N43" s="217"/>
      <c r="O43" s="217"/>
      <c r="P43" s="217"/>
      <c r="Q43" s="217"/>
      <c r="R43" s="217"/>
      <c r="S43" s="217"/>
      <c r="T43" s="217"/>
      <c r="U43" s="217"/>
      <c r="V43" s="217"/>
      <c r="W43" s="217"/>
      <c r="X43" s="217"/>
      <c r="Y43" s="217"/>
      <c r="Z43" s="217"/>
      <c r="AA43" s="217"/>
      <c r="AB43" s="217"/>
      <c r="AC43" s="217"/>
      <c r="AD43" s="217"/>
      <c r="AE43" s="217"/>
      <c r="AF43" s="217"/>
      <c r="AG43" s="217"/>
      <c r="AH43" s="217"/>
      <c r="AI43" s="218"/>
      <c r="AJ43" s="129"/>
      <c r="AK43" s="129"/>
      <c r="AL43" s="94">
        <f t="shared" si="0"/>
        <v>0</v>
      </c>
      <c r="AM43" s="53"/>
      <c r="AN43" s="129"/>
      <c r="AO43" s="129"/>
      <c r="AP43" s="129"/>
      <c r="AQ43" s="129"/>
      <c r="AR43" s="129"/>
    </row>
    <row r="44" spans="2:44" s="135" customFormat="1" ht="16.5" customHeight="1" thickBot="1" x14ac:dyDescent="0.2">
      <c r="B44" s="311"/>
      <c r="C44" s="312" t="s">
        <v>8</v>
      </c>
      <c r="D44" s="313"/>
      <c r="E44" s="205">
        <f t="shared" ref="E44:AI44" si="2">SUM(E26:E43)</f>
        <v>560</v>
      </c>
      <c r="F44" s="205">
        <f t="shared" si="2"/>
        <v>0</v>
      </c>
      <c r="G44" s="205">
        <f t="shared" si="2"/>
        <v>0</v>
      </c>
      <c r="H44" s="205">
        <f t="shared" si="2"/>
        <v>0</v>
      </c>
      <c r="I44" s="205">
        <f t="shared" si="2"/>
        <v>0</v>
      </c>
      <c r="J44" s="205">
        <f t="shared" si="2"/>
        <v>0</v>
      </c>
      <c r="K44" s="205">
        <f t="shared" si="2"/>
        <v>0</v>
      </c>
      <c r="L44" s="205">
        <f t="shared" si="2"/>
        <v>0</v>
      </c>
      <c r="M44" s="205">
        <f t="shared" si="2"/>
        <v>0</v>
      </c>
      <c r="N44" s="205">
        <f t="shared" si="2"/>
        <v>0</v>
      </c>
      <c r="O44" s="205">
        <f t="shared" si="2"/>
        <v>0</v>
      </c>
      <c r="P44" s="205">
        <f t="shared" si="2"/>
        <v>0</v>
      </c>
      <c r="Q44" s="205">
        <f t="shared" si="2"/>
        <v>0</v>
      </c>
      <c r="R44" s="205">
        <f t="shared" si="2"/>
        <v>0</v>
      </c>
      <c r="S44" s="205">
        <f t="shared" si="2"/>
        <v>0</v>
      </c>
      <c r="T44" s="205">
        <f t="shared" si="2"/>
        <v>0</v>
      </c>
      <c r="U44" s="205">
        <f t="shared" si="2"/>
        <v>0</v>
      </c>
      <c r="V44" s="205">
        <f t="shared" si="2"/>
        <v>0</v>
      </c>
      <c r="W44" s="205">
        <f t="shared" si="2"/>
        <v>0</v>
      </c>
      <c r="X44" s="205">
        <f t="shared" si="2"/>
        <v>0</v>
      </c>
      <c r="Y44" s="205">
        <f t="shared" si="2"/>
        <v>0</v>
      </c>
      <c r="Z44" s="205">
        <f t="shared" si="2"/>
        <v>0</v>
      </c>
      <c r="AA44" s="205">
        <f t="shared" si="2"/>
        <v>0</v>
      </c>
      <c r="AB44" s="205">
        <f t="shared" si="2"/>
        <v>0</v>
      </c>
      <c r="AC44" s="205">
        <f t="shared" si="2"/>
        <v>0</v>
      </c>
      <c r="AD44" s="205">
        <f t="shared" si="2"/>
        <v>0</v>
      </c>
      <c r="AE44" s="205">
        <f t="shared" si="2"/>
        <v>0</v>
      </c>
      <c r="AF44" s="205">
        <f t="shared" si="2"/>
        <v>0</v>
      </c>
      <c r="AG44" s="205">
        <f t="shared" si="2"/>
        <v>0</v>
      </c>
      <c r="AH44" s="205">
        <f t="shared" si="2"/>
        <v>0</v>
      </c>
      <c r="AI44" s="206">
        <f t="shared" si="2"/>
        <v>0</v>
      </c>
      <c r="AL44" s="99">
        <f>SUM(AL26:AL43)</f>
        <v>560</v>
      </c>
    </row>
    <row r="45" spans="2:44" s="55" customFormat="1" ht="16.5" customHeight="1" thickBot="1" x14ac:dyDescent="0.2">
      <c r="B45" s="314" t="s">
        <v>9</v>
      </c>
      <c r="C45" s="315"/>
      <c r="D45" s="316"/>
      <c r="E45" s="207">
        <f t="shared" ref="E45:AI45" si="3">E25-E44</f>
        <v>94</v>
      </c>
      <c r="F45" s="207">
        <f t="shared" si="3"/>
        <v>654</v>
      </c>
      <c r="G45" s="207">
        <f t="shared" si="3"/>
        <v>654</v>
      </c>
      <c r="H45" s="207">
        <f t="shared" si="3"/>
        <v>654</v>
      </c>
      <c r="I45" s="207">
        <f t="shared" si="3"/>
        <v>654</v>
      </c>
      <c r="J45" s="207">
        <f t="shared" si="3"/>
        <v>654</v>
      </c>
      <c r="K45" s="207">
        <f t="shared" si="3"/>
        <v>2794</v>
      </c>
      <c r="L45" s="207">
        <f t="shared" si="3"/>
        <v>52</v>
      </c>
      <c r="M45" s="207">
        <f t="shared" si="3"/>
        <v>52</v>
      </c>
      <c r="N45" s="207">
        <f t="shared" si="3"/>
        <v>52</v>
      </c>
      <c r="O45" s="207">
        <f t="shared" si="3"/>
        <v>52</v>
      </c>
      <c r="P45" s="207">
        <f t="shared" si="3"/>
        <v>298</v>
      </c>
      <c r="Q45" s="207">
        <f t="shared" si="3"/>
        <v>335</v>
      </c>
      <c r="R45" s="207">
        <f t="shared" si="3"/>
        <v>335</v>
      </c>
      <c r="S45" s="207">
        <f t="shared" si="3"/>
        <v>335</v>
      </c>
      <c r="T45" s="207">
        <f t="shared" si="3"/>
        <v>335</v>
      </c>
      <c r="U45" s="207">
        <f t="shared" si="3"/>
        <v>335</v>
      </c>
      <c r="V45" s="207">
        <f t="shared" si="3"/>
        <v>335</v>
      </c>
      <c r="W45" s="207">
        <f t="shared" si="3"/>
        <v>335</v>
      </c>
      <c r="X45" s="207">
        <f t="shared" si="3"/>
        <v>335</v>
      </c>
      <c r="Y45" s="207">
        <f t="shared" si="3"/>
        <v>335</v>
      </c>
      <c r="Z45" s="207">
        <f t="shared" si="3"/>
        <v>283</v>
      </c>
      <c r="AA45" s="207">
        <f t="shared" si="3"/>
        <v>283</v>
      </c>
      <c r="AB45" s="207">
        <f t="shared" si="3"/>
        <v>283</v>
      </c>
      <c r="AC45" s="207">
        <f t="shared" si="3"/>
        <v>283</v>
      </c>
      <c r="AD45" s="207">
        <f t="shared" si="3"/>
        <v>283</v>
      </c>
      <c r="AE45" s="207">
        <f t="shared" si="3"/>
        <v>283</v>
      </c>
      <c r="AF45" s="207">
        <f t="shared" si="3"/>
        <v>283</v>
      </c>
      <c r="AG45" s="207">
        <f t="shared" si="3"/>
        <v>283</v>
      </c>
      <c r="AH45" s="207">
        <f t="shared" si="3"/>
        <v>283</v>
      </c>
      <c r="AI45" s="208">
        <f t="shared" si="3"/>
        <v>283</v>
      </c>
      <c r="AL45" s="50">
        <f>SUM(E45:AK45)</f>
        <v>12509</v>
      </c>
      <c r="AM45" s="50" t="str">
        <f>IF(AL25-AL44=AL45,"○","×")</f>
        <v>○</v>
      </c>
    </row>
    <row r="46" spans="2:44" s="61" customFormat="1" ht="16.5" customHeight="1" thickBot="1" x14ac:dyDescent="0.2">
      <c r="B46" s="302" t="s">
        <v>12</v>
      </c>
      <c r="C46" s="303"/>
      <c r="D46" s="209">
        <v>5.0000000000000001E-3</v>
      </c>
      <c r="E46" s="210">
        <v>1000</v>
      </c>
      <c r="F46" s="210">
        <f t="shared" ref="F46:AI46" si="4">ROUND(E46*(1+$D$46),0)+F45</f>
        <v>1659</v>
      </c>
      <c r="G46" s="210">
        <f t="shared" si="4"/>
        <v>2321</v>
      </c>
      <c r="H46" s="210">
        <f t="shared" si="4"/>
        <v>2987</v>
      </c>
      <c r="I46" s="210">
        <f t="shared" si="4"/>
        <v>3656</v>
      </c>
      <c r="J46" s="210">
        <f t="shared" si="4"/>
        <v>4328</v>
      </c>
      <c r="K46" s="210">
        <f t="shared" si="4"/>
        <v>7144</v>
      </c>
      <c r="L46" s="210">
        <f t="shared" si="4"/>
        <v>7232</v>
      </c>
      <c r="M46" s="210">
        <f t="shared" si="4"/>
        <v>7320</v>
      </c>
      <c r="N46" s="210">
        <f t="shared" si="4"/>
        <v>7409</v>
      </c>
      <c r="O46" s="210">
        <f t="shared" si="4"/>
        <v>7498</v>
      </c>
      <c r="P46" s="210">
        <f t="shared" si="4"/>
        <v>7833</v>
      </c>
      <c r="Q46" s="210">
        <f t="shared" si="4"/>
        <v>8207</v>
      </c>
      <c r="R46" s="210">
        <f t="shared" si="4"/>
        <v>8583</v>
      </c>
      <c r="S46" s="210">
        <f t="shared" si="4"/>
        <v>8961</v>
      </c>
      <c r="T46" s="210">
        <f t="shared" si="4"/>
        <v>9341</v>
      </c>
      <c r="U46" s="210">
        <f t="shared" si="4"/>
        <v>9723</v>
      </c>
      <c r="V46" s="210">
        <f t="shared" si="4"/>
        <v>10107</v>
      </c>
      <c r="W46" s="210">
        <f t="shared" si="4"/>
        <v>10493</v>
      </c>
      <c r="X46" s="210">
        <f t="shared" si="4"/>
        <v>10880</v>
      </c>
      <c r="Y46" s="210">
        <f t="shared" si="4"/>
        <v>11269</v>
      </c>
      <c r="Z46" s="210">
        <f t="shared" si="4"/>
        <v>11608</v>
      </c>
      <c r="AA46" s="210">
        <f t="shared" si="4"/>
        <v>11949</v>
      </c>
      <c r="AB46" s="210">
        <f t="shared" si="4"/>
        <v>12292</v>
      </c>
      <c r="AC46" s="210">
        <f t="shared" si="4"/>
        <v>12636</v>
      </c>
      <c r="AD46" s="210">
        <f t="shared" si="4"/>
        <v>12982</v>
      </c>
      <c r="AE46" s="210">
        <f t="shared" si="4"/>
        <v>13330</v>
      </c>
      <c r="AF46" s="210">
        <f t="shared" si="4"/>
        <v>13680</v>
      </c>
      <c r="AG46" s="210">
        <f t="shared" si="4"/>
        <v>14031</v>
      </c>
      <c r="AH46" s="210">
        <f t="shared" si="4"/>
        <v>14384</v>
      </c>
      <c r="AI46" s="211">
        <f t="shared" si="4"/>
        <v>14739</v>
      </c>
      <c r="AL46" s="50"/>
    </row>
    <row r="47" spans="2:44" s="29" customFormat="1" ht="16.5" customHeight="1" x14ac:dyDescent="0.15">
      <c r="B47" s="29" t="s">
        <v>47</v>
      </c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L47" s="94"/>
    </row>
    <row r="48" spans="2:44" s="29" customFormat="1" ht="12" x14ac:dyDescent="0.15">
      <c r="B48" s="29" t="s">
        <v>54</v>
      </c>
      <c r="F48" s="57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L48" s="100"/>
    </row>
    <row r="49" spans="4:38" s="62" customFormat="1" ht="6.75" customHeight="1" x14ac:dyDescent="0.15"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L49" s="94"/>
    </row>
    <row r="50" spans="4:38" s="64" customFormat="1" ht="13.5" customHeight="1" x14ac:dyDescent="0.15">
      <c r="D50" s="262" t="s">
        <v>26</v>
      </c>
      <c r="E50" s="263"/>
      <c r="F50" s="152">
        <v>1.01</v>
      </c>
      <c r="G50" s="152">
        <v>1.02</v>
      </c>
      <c r="H50" s="152">
        <v>1.03</v>
      </c>
      <c r="I50" s="152">
        <v>1.0409999999999999</v>
      </c>
      <c r="J50" s="152">
        <v>1.0509999999999999</v>
      </c>
      <c r="K50" s="152">
        <v>1.0620000000000001</v>
      </c>
      <c r="L50" s="152">
        <v>1.0720000000000001</v>
      </c>
      <c r="M50" s="152">
        <v>1.083</v>
      </c>
      <c r="N50" s="152">
        <v>1.0940000000000001</v>
      </c>
      <c r="O50" s="152">
        <v>1.105</v>
      </c>
      <c r="P50" s="152">
        <v>1.1160000000000001</v>
      </c>
      <c r="Q50" s="152">
        <v>1.127</v>
      </c>
      <c r="R50" s="152">
        <v>1.1379999999999999</v>
      </c>
      <c r="S50" s="152">
        <v>1.149</v>
      </c>
      <c r="T50" s="152">
        <v>1.161</v>
      </c>
      <c r="U50" s="152">
        <v>1.173</v>
      </c>
      <c r="V50" s="152">
        <v>1.1839999999999999</v>
      </c>
      <c r="W50" s="152">
        <v>1.196</v>
      </c>
      <c r="X50" s="152">
        <v>1.208</v>
      </c>
      <c r="Y50" s="152">
        <v>1.22</v>
      </c>
      <c r="Z50" s="152">
        <v>1.232</v>
      </c>
      <c r="AA50" s="152">
        <v>1.2450000000000001</v>
      </c>
      <c r="AB50" s="152">
        <v>1.2569999999999999</v>
      </c>
      <c r="AC50" s="152">
        <v>1.27</v>
      </c>
      <c r="AD50" s="152">
        <v>1.282</v>
      </c>
      <c r="AE50" s="152">
        <v>1.2949999999999999</v>
      </c>
      <c r="AF50" s="152">
        <v>1.3080000000000001</v>
      </c>
      <c r="AG50" s="152">
        <v>1.321</v>
      </c>
      <c r="AH50" s="152">
        <v>1.335</v>
      </c>
      <c r="AI50" s="152">
        <v>1.3480000000000001</v>
      </c>
      <c r="AL50" s="100"/>
    </row>
    <row r="51" spans="4:38" s="62" customFormat="1" ht="6.75" customHeight="1" x14ac:dyDescent="0.15"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3"/>
      <c r="AH51" s="63"/>
      <c r="AI51" s="63"/>
      <c r="AL51" s="100"/>
    </row>
    <row r="52" spans="4:38" s="62" customFormat="1" ht="12" x14ac:dyDescent="0.15"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3"/>
      <c r="AH52" s="63"/>
      <c r="AI52" s="63"/>
      <c r="AL52" s="100"/>
    </row>
    <row r="53" spans="4:38" s="62" customFormat="1" ht="12" x14ac:dyDescent="0.15"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L53" s="100"/>
    </row>
    <row r="54" spans="4:38" s="62" customFormat="1" ht="12" x14ac:dyDescent="0.15"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L54" s="100"/>
    </row>
    <row r="55" spans="4:38" s="62" customFormat="1" ht="12" x14ac:dyDescent="0.15"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L55" s="100"/>
    </row>
    <row r="56" spans="4:38" s="62" customFormat="1" ht="12" x14ac:dyDescent="0.15"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L56" s="100"/>
    </row>
    <row r="57" spans="4:38" s="62" customFormat="1" ht="12" x14ac:dyDescent="0.15"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L57" s="100"/>
    </row>
    <row r="58" spans="4:38" s="62" customFormat="1" ht="12" x14ac:dyDescent="0.15"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L58" s="100"/>
    </row>
    <row r="59" spans="4:38" s="62" customFormat="1" ht="12" x14ac:dyDescent="0.15"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L59" s="100"/>
    </row>
    <row r="60" spans="4:38" s="62" customFormat="1" ht="12" x14ac:dyDescent="0.15"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L60" s="100"/>
    </row>
    <row r="61" spans="4:38" s="62" customFormat="1" ht="12" x14ac:dyDescent="0.15"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L61" s="100"/>
    </row>
    <row r="62" spans="4:38" s="62" customFormat="1" ht="12" x14ac:dyDescent="0.15"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L62" s="100"/>
    </row>
    <row r="63" spans="4:38" s="62" customFormat="1" ht="12" x14ac:dyDescent="0.15"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L63" s="100"/>
    </row>
    <row r="64" spans="4:38" s="62" customFormat="1" ht="12" x14ac:dyDescent="0.15"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L64" s="100"/>
    </row>
    <row r="65" spans="6:38" s="62" customFormat="1" ht="12" x14ac:dyDescent="0.15"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L65" s="100"/>
    </row>
    <row r="66" spans="6:38" s="62" customFormat="1" ht="12" x14ac:dyDescent="0.15"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L66" s="100"/>
    </row>
    <row r="67" spans="6:38" s="62" customFormat="1" ht="12" x14ac:dyDescent="0.15"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L67" s="100"/>
    </row>
    <row r="68" spans="6:38" s="62" customFormat="1" ht="12" x14ac:dyDescent="0.15"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L68" s="100"/>
    </row>
    <row r="69" spans="6:38" s="62" customFormat="1" ht="12" x14ac:dyDescent="0.15"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L69" s="100"/>
    </row>
    <row r="70" spans="6:38" s="62" customFormat="1" ht="12" x14ac:dyDescent="0.15"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L70" s="100"/>
    </row>
    <row r="71" spans="6:38" s="62" customFormat="1" ht="12" x14ac:dyDescent="0.15"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L71" s="100"/>
    </row>
    <row r="72" spans="6:38" s="62" customFormat="1" ht="12" x14ac:dyDescent="0.15"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L72" s="100"/>
    </row>
    <row r="73" spans="6:38" s="62" customFormat="1" ht="12" x14ac:dyDescent="0.15"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L73" s="100"/>
    </row>
    <row r="74" spans="6:38" s="62" customFormat="1" ht="12" x14ac:dyDescent="0.15"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L74" s="100"/>
    </row>
    <row r="75" spans="6:38" s="62" customFormat="1" ht="12" x14ac:dyDescent="0.15"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L75" s="100"/>
    </row>
    <row r="76" spans="6:38" s="62" customFormat="1" ht="12" x14ac:dyDescent="0.15"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L76" s="100"/>
    </row>
    <row r="77" spans="6:38" s="62" customFormat="1" ht="12" x14ac:dyDescent="0.15"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3"/>
      <c r="AH77" s="63"/>
      <c r="AI77" s="63"/>
      <c r="AL77" s="100"/>
    </row>
    <row r="78" spans="6:38" s="62" customFormat="1" ht="12" x14ac:dyDescent="0.15"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3"/>
      <c r="AH78" s="63"/>
      <c r="AI78" s="63"/>
      <c r="AL78" s="100"/>
    </row>
    <row r="79" spans="6:38" s="62" customFormat="1" ht="12" x14ac:dyDescent="0.15"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3"/>
      <c r="AH79" s="63"/>
      <c r="AI79" s="63"/>
      <c r="AL79" s="100"/>
    </row>
    <row r="80" spans="6:38" s="62" customFormat="1" ht="12" x14ac:dyDescent="0.15"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3"/>
      <c r="AH80" s="63"/>
      <c r="AI80" s="63"/>
      <c r="AL80" s="100"/>
    </row>
    <row r="81" spans="6:38" s="62" customFormat="1" ht="12" x14ac:dyDescent="0.15"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3"/>
      <c r="AH81" s="63"/>
      <c r="AI81" s="63"/>
      <c r="AL81" s="100"/>
    </row>
    <row r="82" spans="6:38" s="62" customFormat="1" ht="12" x14ac:dyDescent="0.15"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3"/>
      <c r="AH82" s="63"/>
      <c r="AI82" s="63"/>
      <c r="AL82" s="100"/>
    </row>
    <row r="83" spans="6:38" s="62" customFormat="1" ht="12" x14ac:dyDescent="0.15"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L83" s="100"/>
    </row>
    <row r="84" spans="6:38" s="62" customFormat="1" ht="12" x14ac:dyDescent="0.15"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3"/>
      <c r="AH84" s="63"/>
      <c r="AI84" s="63"/>
      <c r="AL84" s="100"/>
    </row>
    <row r="85" spans="6:38" s="62" customFormat="1" ht="12" x14ac:dyDescent="0.15"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3"/>
      <c r="AH85" s="63"/>
      <c r="AI85" s="63"/>
      <c r="AL85" s="100"/>
    </row>
    <row r="86" spans="6:38" s="62" customFormat="1" ht="12" x14ac:dyDescent="0.15"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3"/>
      <c r="AH86" s="63"/>
      <c r="AI86" s="63"/>
      <c r="AL86" s="100"/>
    </row>
    <row r="87" spans="6:38" s="62" customFormat="1" ht="12" x14ac:dyDescent="0.15"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3"/>
      <c r="AH87" s="63"/>
      <c r="AI87" s="63"/>
      <c r="AL87" s="100"/>
    </row>
    <row r="88" spans="6:38" s="62" customFormat="1" ht="12" x14ac:dyDescent="0.15"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3"/>
      <c r="AH88" s="63"/>
      <c r="AI88" s="63"/>
      <c r="AL88" s="100"/>
    </row>
    <row r="89" spans="6:38" s="62" customFormat="1" ht="12" x14ac:dyDescent="0.15"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3"/>
      <c r="AH89" s="63"/>
      <c r="AI89" s="63"/>
      <c r="AL89" s="100"/>
    </row>
    <row r="90" spans="6:38" s="62" customFormat="1" ht="12" x14ac:dyDescent="0.15"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3"/>
      <c r="AH90" s="63"/>
      <c r="AI90" s="63"/>
      <c r="AL90" s="100"/>
    </row>
    <row r="91" spans="6:38" s="62" customFormat="1" ht="12" x14ac:dyDescent="0.15"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3"/>
      <c r="AH91" s="63"/>
      <c r="AI91" s="63"/>
      <c r="AL91" s="100"/>
    </row>
    <row r="92" spans="6:38" s="62" customFormat="1" ht="12" x14ac:dyDescent="0.15"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3"/>
      <c r="AH92" s="63"/>
      <c r="AI92" s="63"/>
      <c r="AL92" s="100"/>
    </row>
    <row r="93" spans="6:38" s="62" customFormat="1" ht="12" x14ac:dyDescent="0.15"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3"/>
      <c r="AH93" s="63"/>
      <c r="AI93" s="63"/>
      <c r="AL93" s="100"/>
    </row>
    <row r="94" spans="6:38" s="62" customFormat="1" ht="12" x14ac:dyDescent="0.15"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3"/>
      <c r="AH94" s="63"/>
      <c r="AI94" s="63"/>
      <c r="AL94" s="100"/>
    </row>
    <row r="95" spans="6:38" s="62" customFormat="1" ht="12" x14ac:dyDescent="0.15"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3"/>
      <c r="AH95" s="63"/>
      <c r="AI95" s="63"/>
      <c r="AL95" s="100"/>
    </row>
    <row r="96" spans="6:38" s="62" customFormat="1" x14ac:dyDescent="0.15"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3"/>
      <c r="AH96" s="63"/>
      <c r="AI96" s="63"/>
      <c r="AL96" s="91"/>
    </row>
  </sheetData>
  <sheetProtection algorithmName="SHA-512" hashValue="X2IRabSBPMI+C+UhyoR2UAc9LsDq0nMircDGSxaAeGPMPE9KBa0PRZmI4vhlIUXvbOiiG69f6Ss9wm2Ex90azA==" saltValue="BKTOkQ+INF/WzY3HprBiHA==" spinCount="100000" sheet="1" formatCells="0" formatRows="0" selectLockedCells="1"/>
  <mergeCells count="28">
    <mergeCell ref="B46:C46"/>
    <mergeCell ref="D50:E50"/>
    <mergeCell ref="B16:C16"/>
    <mergeCell ref="B17:B25"/>
    <mergeCell ref="C25:D25"/>
    <mergeCell ref="B26:B44"/>
    <mergeCell ref="C44:D44"/>
    <mergeCell ref="B45:D45"/>
    <mergeCell ref="B3:D3"/>
    <mergeCell ref="B11:D11"/>
    <mergeCell ref="B12:B15"/>
    <mergeCell ref="C12:D12"/>
    <mergeCell ref="C13:D13"/>
    <mergeCell ref="C14:D14"/>
    <mergeCell ref="C15:D15"/>
    <mergeCell ref="B4:D4"/>
    <mergeCell ref="B5:D5"/>
    <mergeCell ref="B6:D6"/>
    <mergeCell ref="B7:B10"/>
    <mergeCell ref="C7:D7"/>
    <mergeCell ref="C8:D8"/>
    <mergeCell ref="C9:D9"/>
    <mergeCell ref="C10:D10"/>
    <mergeCell ref="A1:C1"/>
    <mergeCell ref="B2:D2"/>
    <mergeCell ref="X2:Y2"/>
    <mergeCell ref="Z2:AD2"/>
    <mergeCell ref="AH2:AI2"/>
  </mergeCells>
  <phoneticPr fontId="16"/>
  <conditionalFormatting sqref="E12:E15">
    <cfRule type="cellIs" dxfId="0" priority="1" stopIfTrue="1" operator="equal">
      <formula>0</formula>
    </cfRule>
  </conditionalFormatting>
  <pageMargins left="0.59055118110236227" right="0.19685039370078741" top="0.19685039370078741" bottom="0.19685039370078741" header="0.15748031496062992" footer="0.19685039370078741"/>
  <pageSetup paperSize="9" scale="68" orientation="landscape" r:id="rId1"/>
  <headerFooter alignWithMargins="0"/>
  <colBreaks count="1" manualBreakCount="1">
    <brk id="25" max="49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D0EA1D17DD7EF46A36A882F7C8CBBDF" ma:contentTypeVersion="14" ma:contentTypeDescription="新しいドキュメントを作成します。" ma:contentTypeScope="" ma:versionID="784d13f71cbbfeb26587b67b8b1d367d">
  <xsd:schema xmlns:xsd="http://www.w3.org/2001/XMLSchema" xmlns:xs="http://www.w3.org/2001/XMLSchema" xmlns:p="http://schemas.microsoft.com/office/2006/metadata/properties" xmlns:ns2="6cd1a870-eeea-4fbb-b8f3-a5545cb0cc06" xmlns:ns3="0c1a1237-4075-4523-b07d-d5714e0d9348" targetNamespace="http://schemas.microsoft.com/office/2006/metadata/properties" ma:root="true" ma:fieldsID="9f4221d5fbeb0e683d40dbdbe26fb363" ns2:_="" ns3:_="">
    <xsd:import namespace="6cd1a870-eeea-4fbb-b8f3-a5545cb0cc06"/>
    <xsd:import namespace="0c1a1237-4075-4523-b07d-d5714e0d9348"/>
    <xsd:element name="properties">
      <xsd:complexType>
        <xsd:sequence>
          <xsd:element name="documentManagement">
            <xsd:complexType>
              <xsd:all>
                <xsd:element ref="ns2:_x30b3__x30e1__x30f3__x30c8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d1a870-eeea-4fbb-b8f3-a5545cb0cc06" elementFormDefault="qualified">
    <xsd:import namespace="http://schemas.microsoft.com/office/2006/documentManagement/types"/>
    <xsd:import namespace="http://schemas.microsoft.com/office/infopath/2007/PartnerControls"/>
    <xsd:element name="_x30b3__x30e1__x30f3__x30c8_" ma:index="8" nillable="true" ma:displayName="コメント" ma:internalName="_x30b3__x30e1__x30f3__x30c8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1a1237-4075-4523-b07d-d5714e0d934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b3__x30e1__x30f3__x30c8_ xmlns="6cd1a870-eeea-4fbb-b8f3-a5545cb0cc06" xsi:nil="true"/>
  </documentManagement>
</p:properties>
</file>

<file path=customXml/itemProps1.xml><?xml version="1.0" encoding="utf-8"?>
<ds:datastoreItem xmlns:ds="http://schemas.openxmlformats.org/officeDocument/2006/customXml" ds:itemID="{482A3FA3-0E65-4319-A870-59A0DCE36493}"/>
</file>

<file path=customXml/itemProps2.xml><?xml version="1.0" encoding="utf-8"?>
<ds:datastoreItem xmlns:ds="http://schemas.openxmlformats.org/officeDocument/2006/customXml" ds:itemID="{E4A3D641-DD77-4459-A2EB-CA30D10B8ACF}"/>
</file>

<file path=customXml/itemProps3.xml><?xml version="1.0" encoding="utf-8"?>
<ds:datastoreItem xmlns:ds="http://schemas.openxmlformats.org/officeDocument/2006/customXml" ds:itemID="{8AE15361-8DA0-4DAC-8A7D-8C3833B3A1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初めにお読みください</vt:lpstr>
      <vt:lpstr>対策前CF</vt:lpstr>
      <vt:lpstr>対策後CF</vt:lpstr>
      <vt:lpstr>対策後CF!Print_Area</vt:lpstr>
      <vt:lpstr>対策前CF!Print_Area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TAKE.Y</dc:creator>
  <cp:lastModifiedBy>糸川 実</cp:lastModifiedBy>
  <cp:lastPrinted>2017-07-10T03:34:13Z</cp:lastPrinted>
  <dcterms:created xsi:type="dcterms:W3CDTF">2001-10-18T07:08:00Z</dcterms:created>
  <dcterms:modified xsi:type="dcterms:W3CDTF">2021-06-29T09:15:24Z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0x010100ED0EA1D17DD7EF46A36A882F7C8CBBDF</vt:lpwstr>
  </property>
</Properties>
</file>